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II\GEO OBRAS - COMUNIDADE NOVA CONQUISTA\"/>
    </mc:Choice>
  </mc:AlternateContent>
  <bookViews>
    <workbookView xWindow="0" yWindow="0" windowWidth="20490" windowHeight="7650" activeTab="3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<sst xmlns="http://schemas.openxmlformats.org/spreadsheetml/2006/main" count="2928" uniqueCount="932">
  <si>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</si>
  <si>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</si>
  <si>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</si>
  <si>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</si>
  <si>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</si>
  <si>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</si>
  <si>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</si>
  <si>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</si>
  <si>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</si>
  <si>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</si>
  <si>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</si>
  <si>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</si>
  <si>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</si>
  <si>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</si>
  <si>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</si>
  <si>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</si>
  <si>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</si>
  <si>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</si>
  <si>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</si>
  <si>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</si>
  <si>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</si>
  <si>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</si>
  <si>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</si>
  <si>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</si>
  <si>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</si>
  <si>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</si>
  <si>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</si>
  <si>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</si>
  <si>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</si>
  <si>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</si>
  <si>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</si>
  <si>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</si>
  <si>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</si>
  <si>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</si>
  <si>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</si>
  <si>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</si>
  <si>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</si>
  <si>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</si>
  <si>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</si>
  <si>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</si>
  <si>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</si>
  <si>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</si>
  <si>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</si>
  <si>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</si>
  <si>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</si>
  <si>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</si>
  <si>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</si>
  <si>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</si>
  <si>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</si>
  <si>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</si>
  <si>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</si>
  <si>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</si>
  <si>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</si>
  <si>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</si>
  <si>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</si>
  <si>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</si>
  <si>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</si>
  <si>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</si>
  <si>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</si>
  <si>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</si>
  <si>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</si>
  <si>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</si>
  <si>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</si>
  <si>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</si>
  <si>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</si>
  <si>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</si>
  <si>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</si>
  <si>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</si>
  <si>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</si>
  <si>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</si>
  <si>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</si>
  <si>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</si>
  <si>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</si>
  <si>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</si>
  <si>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</si>
  <si>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</si>
  <si>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</si>
  <si>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</si>
  <si>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</si>
  <si>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</si>
  <si>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</si>
  <si>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</si>
  <si>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</si>
  <si>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</si>
  <si>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</si>
  <si>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</si>
  <si>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</si>
  <si>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</si>
  <si>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</si>
  <si>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</si>
  <si>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</si>
  <si>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</si>
  <si>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</si>
  <si>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</si>
  <si>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</si>
  <si>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</si>
  <si>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</si>
  <si>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</si>
  <si>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</si>
  <si>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</si>
  <si>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</si>
  <si>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</si>
  <si>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</si>
  <si>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</si>
  <si>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</si>
  <si>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</si>
  <si>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</si>
  <si>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</si>
  <si>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</si>
  <si>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</si>
  <si>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</si>
  <si>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</si>
  <si>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</si>
  <si>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</si>
  <si>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</si>
  <si>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</si>
  <si>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</si>
  <si>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</si>
  <si>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</si>
  <si>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</si>
  <si>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</si>
  <si>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</si>
  <si>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</si>
  <si>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</si>
  <si>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</si>
  <si>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</si>
  <si>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</si>
  <si>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</si>
  <si>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</si>
  <si>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</si>
  <si>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</si>
  <si>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</si>
  <si>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</si>
  <si>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</si>
  <si>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</si>
  <si>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</si>
  <si>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</si>
  <si>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</si>
  <si>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</si>
  <si>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</si>
  <si>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</si>
  <si>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</si>
  <si>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</si>
  <si>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</si>
  <si>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</si>
  <si>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</si>
  <si>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</si>
  <si>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</si>
  <si>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</si>
  <si>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</si>
  <si>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</si>
  <si>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</si>
  <si>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</si>
  <si>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</si>
  <si>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</si>
  <si>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</si>
  <si>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</si>
  <si>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</si>
  <si>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</si>
  <si>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</si>
  <si>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</si>
  <si>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</si>
  <si>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</si>
  <si>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</si>
  <si>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</si>
  <si>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</si>
  <si>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</si>
  <si>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</si>
  <si>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</si>
  <si>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</si>
  <si>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</si>
  <si>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</si>
  <si>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</si>
  <si>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</si>
  <si>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</si>
  <si>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</si>
  <si>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</si>
  <si>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</si>
  <si>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</si>
  <si>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</si>
  <si>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</si>
  <si>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</si>
  <si>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</si>
  <si>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</si>
  <si>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</si>
  <si>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</si>
  <si>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</si>
  <si>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</si>
  <si>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</si>
  <si>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</si>
  <si>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</si>
  <si>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</si>
  <si>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</si>
  <si>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</si>
  <si>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</si>
  <si>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</si>
  <si>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</si>
  <si>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</si>
  <si>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</si>
  <si>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</si>
  <si>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</si>
  <si>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</si>
  <si>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</si>
  <si>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</si>
  <si>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</si>
  <si>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</si>
  <si>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</si>
  <si>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</si>
  <si>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</si>
  <si>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</si>
  <si>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</si>
  <si>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</si>
  <si>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</si>
  <si>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</si>
  <si>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</si>
  <si>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</si>
  <si>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</si>
  <si>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</si>
  <si>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</si>
  <si>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</si>
  <si>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</si>
  <si>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</si>
  <si>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</si>
  <si>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</si>
  <si>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</si>
  <si>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</si>
  <si>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</si>
  <si>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</si>
  <si>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</si>
  <si>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</si>
  <si>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</si>
  <si>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</si>
  <si>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</si>
  <si>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</si>
  <si>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</si>
  <si>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</si>
  <si>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</si>
  <si>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</si>
  <si>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</si>
  <si>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</si>
  <si>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</si>
  <si>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</si>
  <si>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</si>
  <si>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</si>
  <si>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</si>
  <si>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</si>
  <si>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</si>
  <si>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</si>
  <si>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</si>
  <si>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</si>
  <si>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</si>
  <si>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</si>
  <si>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</si>
  <si>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</si>
  <si>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</si>
  <si>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</si>
  <si>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</si>
  <si>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</si>
  <si>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</si>
  <si>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</si>
  <si>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</si>
  <si>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</si>
  <si>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</si>
  <si>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</si>
  <si>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</si>
  <si>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</si>
  <si>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</si>
  <si>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</si>
  <si>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</si>
  <si>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</si>
  <si>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</si>
  <si>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</si>
  <si>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</si>
  <si>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</si>
  <si>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</si>
  <si>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</si>
  <si>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</si>
  <si>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</si>
  <si>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</si>
  <si>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</si>
  <si>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</si>
  <si>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</si>
  <si>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</si>
  <si>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</si>
  <si>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</si>
  <si>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</si>
  <si>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</si>
  <si>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</si>
  <si>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</si>
  <si>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</si>
  <si>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</si>
  <si>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</si>
  <si>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</si>
  <si>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</si>
  <si>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</si>
  <si>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</si>
  <si>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</si>
  <si>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</si>
  <si>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</si>
  <si>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</si>
  <si>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</si>
  <si>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</si>
  <si>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</si>
  <si>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</si>
  <si>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</si>
  <si>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</si>
  <si>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</si>
  <si>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</si>
  <si>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</si>
  <si>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</si>
  <si>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</si>
  <si>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</si>
  <si>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</si>
  <si>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</si>
  <si>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</si>
  <si>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</si>
  <si>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</si>
  <si>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</si>
  <si>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</si>
  <si>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</si>
  <si>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</si>
  <si>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</si>
  <si>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</si>
  <si>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</si>
  <si>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</si>
  <si>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</si>
  <si>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</si>
  <si>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</si>
  <si>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</si>
  <si>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</si>
  <si>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</si>
  <si>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</si>
  <si>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</si>
  <si>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</si>
  <si>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</si>
  <si>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</si>
  <si>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</si>
  <si>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</si>
  <si>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</si>
  <si>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</si>
  <si>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</si>
  <si>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</si>
  <si>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</si>
  <si>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</si>
  <si>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</si>
  <si>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</si>
  <si>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</si>
  <si>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</si>
  <si>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</si>
  <si>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</si>
  <si>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</si>
  <si>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</si>
  <si>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</si>
  <si>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</si>
  <si>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</si>
  <si>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</si>
  <si>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</si>
  <si>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</si>
  <si>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</si>
  <si>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</si>
  <si>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</si>
  <si>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</si>
  <si>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</si>
  <si>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</si>
  <si>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</si>
  <si>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</si>
  <si>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</si>
  <si>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</si>
  <si>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</si>
  <si>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</si>
  <si>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</si>
  <si>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</si>
  <si>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</si>
  <si>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</si>
  <si>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</si>
  <si>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</si>
  <si>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</si>
  <si>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</si>
  <si>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</si>
  <si>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</si>
  <si>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</si>
  <si>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</si>
  <si>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</si>
  <si>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</si>
  <si>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</si>
  <si>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</si>
  <si>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</si>
  <si>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</si>
  <si>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</si>
  <si>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</si>
  <si>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</si>
  <si>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</si>
  <si>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</si>
  <si>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</si>
  <si>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</si>
  <si>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</si>
  <si>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</si>
  <si>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</si>
  <si>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</si>
  <si>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</si>
  <si>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</si>
  <si>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</si>
  <si>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</si>
  <si>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</si>
  <si>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</si>
  <si>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</si>
  <si>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</si>
  <si>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</si>
  <si>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</si>
  <si>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</si>
  <si>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</si>
  <si>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</si>
  <si>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</si>
  <si>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</si>
  <si>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</si>
  <si>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</si>
  <si>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</si>
  <si>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</si>
  <si>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</si>
  <si>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</si>
  <si>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</si>
  <si>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</si>
  <si>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</si>
  <si>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</si>
  <si>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</si>
  <si>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</si>
  <si>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</si>
  <si>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</si>
  <si>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</si>
  <si>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</si>
  <si>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</si>
  <si>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</si>
  <si>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</si>
  <si>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</si>
  <si>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</si>
  <si>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</si>
  <si>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</si>
  <si>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</si>
  <si>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</si>
  <si>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</si>
  <si>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</si>
  <si>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</si>
  <si>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</si>
  <si>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</si>
  <si>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</si>
  <si>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</si>
  <si>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</si>
  <si>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</si>
  <si>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</si>
  <si>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</si>
  <si>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</si>
  <si>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</si>
  <si>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</si>
  <si>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</si>
  <si>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</si>
  <si>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</si>
  <si>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</si>
  <si>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</si>
  <si>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</si>
  <si>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</si>
  <si>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</si>
  <si>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</si>
  <si>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</si>
  <si>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</si>
  <si>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</si>
  <si>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</si>
  <si>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</si>
  <si>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</si>
  <si>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</si>
  <si>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</si>
  <si>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</si>
  <si>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</si>
  <si>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</si>
  <si>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</si>
  <si>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</si>
  <si>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</si>
  <si>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</si>
  <si>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</si>
  <si>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</si>
  <si>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</si>
  <si>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</si>
  <si>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</si>
  <si>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</si>
  <si>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</si>
  <si>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</si>
  <si>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</si>
  <si>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</si>
  <si>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</si>
  <si>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</si>
  <si>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</si>
  <si>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</si>
  <si>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</si>
  <si>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</si>
  <si>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</si>
  <si>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</si>
  <si>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</si>
  <si>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</si>
  <si>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</si>
  <si>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</si>
  <si>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</si>
  <si>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</si>
  <si>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</si>
  <si>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</si>
  <si>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</si>
  <si>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</si>
  <si>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</si>
  <si>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</si>
  <si>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</si>
  <si>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</si>
  <si>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</si>
  <si>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</si>
  <si>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</si>
  <si>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</si>
  <si>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</si>
  <si>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</si>
  <si>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</si>
  <si>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</si>
  <si>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</si>
  <si>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</si>
  <si>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</si>
  <si>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</si>
  <si>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</si>
  <si>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</si>
  <si>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</si>
  <si>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</si>
  <si>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</si>
  <si>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</si>
  <si>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</si>
  <si>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</si>
  <si>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</si>
  <si>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</si>
  <si>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</si>
  <si>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</si>
  <si>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</si>
  <si>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</si>
  <si>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</si>
  <si>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</si>
  <si>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</si>
  <si>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</si>
  <si>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</si>
  <si>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</si>
  <si>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</si>
  <si>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</si>
  <si>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</si>
  <si>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</si>
  <si>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</si>
  <si>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</si>
  <si>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</si>
  <si>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</si>
  <si>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</si>
  <si>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</si>
  <si>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</si>
  <si>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</si>
  <si>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</si>
  <si>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</si>
  <si>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</si>
  <si>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</si>
  <si>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</si>
  <si>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</si>
  <si>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</si>
  <si>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</si>
  <si>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</si>
  <si>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</si>
  <si>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</si>
  <si>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</si>
  <si>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</si>
  <si>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</si>
  <si>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</si>
  <si>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</si>
  <si>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</si>
  <si>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</si>
  <si>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</si>
  <si>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</si>
  <si>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</si>
  <si>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</si>
  <si>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</si>
  <si>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</si>
  <si>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</si>
  <si>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</si>
  <si>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</si>
  <si>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</si>
  <si>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</si>
  <si>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</si>
  <si>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</si>
  <si>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</si>
  <si>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</si>
  <si>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</si>
  <si>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</si>
  <si>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</si>
  <si>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</si>
  <si>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</si>
  <si>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</si>
  <si>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</si>
  <si>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</si>
  <si>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</si>
  <si>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</si>
  <si>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</si>
  <si>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</si>
  <si>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</si>
  <si>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</si>
  <si>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</si>
  <si>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</si>
  <si>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</si>
  <si>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</si>
  <si>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</si>
  <si>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</si>
  <si>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</si>
  <si>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</si>
  <si>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</si>
  <si>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</si>
  <si>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</si>
  <si>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</si>
  <si>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</si>
  <si>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</si>
  <si>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</si>
  <si>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</si>
  <si>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</si>
  <si>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</si>
  <si>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</si>
  <si>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</si>
  <si>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</si>
  <si>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</si>
  <si>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</si>
  <si>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</si>
  <si>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</si>
  <si>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</si>
  <si>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</si>
  <si>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</si>
  <si>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</si>
  <si>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</si>
  <si>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</si>
  <si>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</si>
  <si>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</si>
  <si>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</si>
  <si>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</si>
  <si>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</si>
  <si>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</si>
  <si>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</si>
  <si>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</si>
  <si>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</si>
  <si>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</si>
  <si>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</si>
  <si>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</si>
  <si>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</si>
  <si>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</si>
  <si>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</si>
  <si>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</si>
  <si>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</si>
  <si>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</si>
  <si>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</si>
  <si>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</si>
  <si>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</si>
  <si>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</si>
  <si>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</si>
  <si>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</si>
  <si>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</si>
  <si>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</si>
  <si>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</si>
  <si>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</si>
  <si>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</si>
  <si>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</si>
  <si>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</si>
  <si>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</si>
  <si>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</si>
  <si>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</si>
  <si>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</si>
  <si>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</si>
  <si>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</si>
  <si>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</si>
  <si>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</si>
  <si>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</si>
  <si>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</si>
  <si>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</si>
  <si>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</si>
  <si>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</si>
  <si>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</si>
  <si>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</si>
  <si>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</si>
  <si>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</si>
  <si>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</si>
  <si>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</si>
  <si>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</si>
  <si>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</si>
  <si>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</si>
  <si>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</si>
  <si>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</si>
  <si>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</si>
  <si>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</si>
  <si>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</si>
  <si>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</si>
  <si>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</si>
  <si>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</si>
  <si>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</si>
  <si>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</si>
  <si>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</si>
  <si>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</si>
  <si>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</si>
  <si>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</si>
  <si>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</si>
  <si>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</si>
  <si>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</si>
  <si>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</si>
  <si>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</si>
  <si>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</si>
  <si>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</si>
  <si>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</si>
  <si>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</si>
  <si>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</si>
  <si>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</si>
  <si>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</si>
  <si>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</si>
  <si>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</si>
  <si>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</si>
  <si>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</si>
  <si>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</si>
  <si>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</si>
  <si>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</si>
  <si>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</si>
  <si>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</si>
  <si>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</si>
  <si>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</si>
  <si>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</si>
  <si>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</si>
  <si>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</si>
  <si>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</si>
  <si>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</si>
  <si>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</si>
  <si>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</si>
  <si>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</si>
  <si>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</si>
  <si>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</si>
  <si>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</si>
  <si>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</si>
  <si>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</si>
  <si>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</si>
  <si>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</si>
  <si>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</si>
  <si>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</si>
  <si>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</si>
  <si>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</si>
  <si>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</si>
  <si>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</si>
  <si>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</si>
  <si>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</si>
  <si>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</si>
  <si>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</si>
  <si>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</si>
  <si>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</si>
  <si>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</si>
  <si>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</si>
  <si>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</si>
  <si>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</si>
  <si>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</si>
  <si>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</si>
  <si>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</si>
  <si>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</si>
  <si>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</si>
  <si>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</si>
  <si>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</si>
  <si>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</si>
  <si>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</si>
  <si>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</si>
  <si>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</si>
  <si>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</si>
  <si>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</si>
  <si>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</si>
  <si>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</si>
  <si>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</si>
  <si>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</si>
  <si>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</si>
  <si>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</si>
  <si>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</si>
  <si>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</si>
  <si>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</si>
  <si>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</si>
  <si>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</si>
  <si>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</si>
  <si>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</si>
  <si>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</si>
  <si>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</si>
  <si>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</si>
  <si>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</si>
  <si>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</si>
  <si>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</si>
  <si>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</si>
  <si>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</si>
  <si>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</si>
  <si>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</si>
  <si>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</si>
  <si>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</si>
  <si>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</si>
  <si>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</si>
  <si>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</si>
  <si>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</si>
  <si>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</si>
  <si>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</si>
  <si>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</si>
  <si>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</si>
  <si>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</si>
  <si>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</si>
  <si>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</si>
  <si>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</si>
  <si>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</si>
  <si>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</si>
  <si>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</si>
  <si>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</si>
  <si>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</si>
  <si>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</si>
  <si>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</si>
  <si>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</si>
  <si>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</si>
  <si>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</si>
  <si>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</si>
  <si>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</si>
  <si>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</si>
  <si>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</si>
  <si>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</si>
  <si>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</si>
  <si>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</si>
  <si>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</si>
  <si>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</si>
  <si>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</si>
  <si>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</si>
  <si>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</si>
  <si>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</si>
  <si>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</si>
  <si>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</si>
  <si>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</si>
  <si>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</si>
  <si>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</si>
  <si>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</si>
  <si>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</si>
  <si>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</si>
  <si>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</si>
  <si>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</si>
  <si>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</si>
  <si>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</si>
  <si>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</si>
  <si>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</si>
  <si>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</si>
  <si>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</si>
  <si>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</si>
  <si>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</si>
  <si>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</si>
  <si>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</si>
  <si>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</si>
  <si>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</si>
  <si>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</si>
  <si>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</si>
  <si>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</si>
  <si>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</si>
  <si>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</si>
  <si>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</si>
  <si>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</si>
  <si>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</si>
  <si>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</si>
  <si>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</si>
  <si>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</si>
  <si>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</si>
  <si>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</si>
  <si>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</si>
  <si>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</si>
  <si>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</si>
  <si>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</si>
  <si>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</si>
  <si>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</si>
  <si>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</si>
  <si>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</si>
  <si>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</si>
  <si>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</si>
  <si>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</si>
  <si>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</si>
  <si>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</si>
  <si>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</si>
  <si>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</si>
  <si>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</si>
  <si>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</si>
  <si>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</si>
  <si>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</si>
  <si>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</si>
  <si>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</si>
  <si>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</si>
  <si>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</si>
  <si>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</si>
  <si>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</si>
  <si>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</si>
  <si>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</si>
  <si>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</si>
  <si>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</si>
  <si>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</si>
  <si>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</si>
  <si>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</si>
  <si>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</si>
  <si>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</si>
  <si>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</si>
  <si>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</si>
  <si>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</si>
  <si>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</si>
  <si>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</si>
  <si>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</si>
  <si>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</si>
  <si>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</si>
  <si>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</si>
  <si>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</si>
  <si>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</si>
  <si>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</si>
  <si>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</si>
  <si>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</si>
  <si>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</si>
  <si>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</si>
  <si>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</si>
  <si>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</si>
  <si>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</si>
  <si>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</si>
  <si>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</si>
  <si>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</si>
  <si>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</si>
  <si>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</si>
  <si>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</si>
  <si>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</si>
  <si>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</si>
  <si>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</si>
  <si>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</si>
  <si>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</si>
  <si>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</si>
  <si>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</si>
  <si>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</si>
  <si>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</si>
  <si>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</si>
  <si>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NOVA CONQUISTA I,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</si>
  <si>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NOVA CONQUISTA I, ITAITUBA-PA</t>
    </r>
  </si>
  <si>
    <t>COMUNIDADE NOVA CONQUISTA I,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</si>
</sst>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167" fontId="53" fillId="0" borderId="1" xfId="7" applyFont="1" applyFill="1" applyBorder="1" applyAlignment="1">
      <alignment horizontal="center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zoomScale="90" zoomScaleNormal="90" zoomScaleSheetLayoutView="90" workbookViewId="0">
      <selection activeCell="B15" sqref="B15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4"/>
      <c r="B1" s="244"/>
      <c r="C1" s="244"/>
      <c r="D1" s="244"/>
      <c r="E1" s="244"/>
      <c r="F1" s="244"/>
      <c r="G1" s="244"/>
      <c r="H1" s="244"/>
    </row>
    <row r="2" spans="1:9" ht="15" customHeight="1">
      <c r="A2" s="244"/>
      <c r="B2" s="244"/>
      <c r="C2" s="244"/>
      <c r="D2" s="244"/>
      <c r="E2" s="244"/>
      <c r="F2" s="244"/>
      <c r="G2" s="244"/>
      <c r="H2" s="244"/>
    </row>
    <row r="3" spans="1:9" ht="15" customHeight="1">
      <c r="A3" s="244"/>
      <c r="B3" s="244"/>
      <c r="C3" s="244"/>
      <c r="D3" s="244"/>
      <c r="E3" s="244"/>
      <c r="F3" s="244"/>
      <c r="G3" s="244"/>
      <c r="H3" s="244"/>
    </row>
    <row r="4" spans="1:9" ht="15" customHeight="1">
      <c r="A4" s="244"/>
      <c r="B4" s="244"/>
      <c r="C4" s="244"/>
      <c r="D4" s="244"/>
      <c r="E4" s="244"/>
      <c r="F4" s="244"/>
      <c r="G4" s="244"/>
      <c r="H4" s="244"/>
    </row>
    <row r="5" spans="1:9" ht="24" customHeight="1">
      <c r="A5" s="244"/>
      <c r="B5" s="244"/>
      <c r="C5" s="244"/>
      <c r="D5" s="244"/>
      <c r="E5" s="244"/>
      <c r="F5" s="244"/>
      <c r="G5" s="244"/>
      <c r="H5" s="244"/>
    </row>
    <row r="6" spans="1:9" ht="23.25" customHeight="1" thickBot="1">
      <c r="A6" s="245"/>
      <c r="B6" s="245"/>
      <c r="C6" s="245"/>
      <c r="D6" s="245"/>
      <c r="E6" s="245"/>
      <c r="F6" s="245"/>
      <c r="G6" s="245"/>
      <c r="H6" s="245"/>
    </row>
    <row r="7" spans="1:9" ht="28.5" customHeight="1" thickTop="1">
      <c r="A7" s="254" t="s">
        <v>0</v>
      </c>
      <c r="B7" s="255"/>
      <c r="C7" s="255"/>
      <c r="D7" s="258" t="s">
        <v>389</v>
      </c>
      <c r="E7" s="259"/>
      <c r="F7" s="259"/>
      <c r="G7" s="246" t="s">
        <v>875</v>
      </c>
      <c r="H7" s="247"/>
    </row>
    <row r="8" spans="1:9" ht="30.75" customHeight="1">
      <c r="A8" s="252" t="s">
        <v>345</v>
      </c>
      <c r="B8" s="253"/>
      <c r="C8" s="253"/>
      <c r="D8" s="260" t="s">
        <v>388</v>
      </c>
      <c r="E8" s="261"/>
      <c r="F8" s="262"/>
      <c r="G8" s="248" t="s">
        <v>83</v>
      </c>
      <c r="H8" s="249"/>
    </row>
    <row r="9" spans="1:9" ht="30" customHeight="1" thickBot="1">
      <c r="A9" s="256" t="s">
        <v>929</v>
      </c>
      <c r="B9" s="257"/>
      <c r="C9" s="257"/>
      <c r="D9" s="263"/>
      <c r="E9" s="264"/>
      <c r="F9" s="265"/>
      <c r="G9" s="250">
        <f>I9</f>
        <v>191890.37</v>
      </c>
      <c r="H9" s="251"/>
      <c r="I9" s="2">
        <f>H125</f>
        <v>191890.37</v>
      </c>
    </row>
    <row r="10" spans="1:9" ht="15.75" thickTop="1">
      <c r="A10" s="239"/>
      <c r="B10" s="240"/>
      <c r="C10" s="240"/>
      <c r="D10" s="240"/>
      <c r="E10" s="240"/>
      <c r="F10" s="240"/>
      <c r="G10" s="240"/>
      <c r="H10" s="240"/>
    </row>
    <row r="11" spans="1:9" ht="33.75" customHeight="1">
      <c r="A11" s="269" t="s">
        <v>1</v>
      </c>
      <c r="B11" s="266" t="s">
        <v>42</v>
      </c>
      <c r="C11" s="269" t="s">
        <v>57</v>
      </c>
      <c r="D11" s="266" t="s">
        <v>43</v>
      </c>
      <c r="E11" s="267" t="s">
        <v>44</v>
      </c>
      <c r="F11" s="272" t="s">
        <v>3</v>
      </c>
      <c r="G11" s="273"/>
      <c r="H11" s="274"/>
    </row>
    <row r="12" spans="1:9" ht="27.75" customHeight="1">
      <c r="A12" s="270"/>
      <c r="B12" s="266"/>
      <c r="C12" s="270"/>
      <c r="D12" s="266"/>
      <c r="E12" s="268"/>
      <c r="F12" s="44" t="s">
        <v>45</v>
      </c>
      <c r="G12" s="44" t="s">
        <v>46</v>
      </c>
      <c r="H12" s="45" t="s">
        <v>48</v>
      </c>
    </row>
    <row r="13" spans="1:9">
      <c r="A13" s="241"/>
      <c r="B13" s="242"/>
      <c r="C13" s="242"/>
      <c r="D13" s="242"/>
      <c r="E13" s="242"/>
      <c r="F13" s="242"/>
      <c r="G13" s="242"/>
      <c r="H13" s="243"/>
    </row>
    <row r="14" spans="1:9" ht="19.5" customHeight="1">
      <c r="A14" s="74" t="s">
        <v>5</v>
      </c>
      <c r="B14" s="277" t="s">
        <v>49</v>
      </c>
      <c r="C14" s="277"/>
      <c r="D14" s="277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78" t="s">
        <v>58</v>
      </c>
      <c r="C18" s="278"/>
      <c r="D18" s="278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78" t="s">
        <v>102</v>
      </c>
      <c r="C21" s="278"/>
      <c r="D21" s="278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75"/>
      <c r="D22" s="276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78" t="s">
        <v>100</v>
      </c>
      <c r="C25" s="278"/>
      <c r="D25" s="278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71" t="s">
        <v>106</v>
      </c>
      <c r="C28" s="271"/>
      <c r="D28" s="271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71" t="s">
        <v>111</v>
      </c>
      <c r="C34" s="271"/>
      <c r="D34" s="271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71" t="s">
        <v>112</v>
      </c>
      <c r="C37" s="271"/>
      <c r="D37" s="271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71" t="s">
        <v>113</v>
      </c>
      <c r="C41" s="271"/>
      <c r="D41" s="271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71" t="s">
        <v>114</v>
      </c>
      <c r="C45" s="271"/>
      <c r="D45" s="271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4" t="s">
        <v>115</v>
      </c>
      <c r="C48" s="235"/>
      <c r="D48" s="236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4" t="s">
        <v>139</v>
      </c>
      <c r="C52" s="235"/>
      <c r="D52" s="236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4" t="s">
        <v>151</v>
      </c>
      <c r="C90" s="235"/>
      <c r="D90" s="236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4" t="s">
        <v>171</v>
      </c>
      <c r="C95" s="235"/>
      <c r="D95" s="236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4" t="s">
        <v>363</v>
      </c>
      <c r="C121" s="235"/>
      <c r="D121" s="236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31" t="s">
        <v>4</v>
      </c>
      <c r="B125" s="232"/>
      <c r="C125" s="232"/>
      <c r="D125" s="232"/>
      <c r="E125" s="232"/>
      <c r="F125" s="232"/>
      <c r="G125" s="233"/>
      <c r="H125" s="50">
        <f>H52+H21+H18+H14+H48+H45+H41+H37+H34+H28+H95+H121</f>
        <v>191890.37</v>
      </c>
    </row>
    <row r="126" spans="1:11">
      <c r="A126" s="237"/>
      <c r="B126" s="237"/>
      <c r="C126" s="237"/>
      <c r="D126" s="237"/>
      <c r="E126" s="237"/>
      <c r="F126" s="237"/>
      <c r="G126" s="237"/>
      <c r="H126" s="237"/>
    </row>
    <row r="127" spans="1:11">
      <c r="A127" s="238"/>
      <c r="B127" s="238"/>
      <c r="C127" s="238"/>
      <c r="D127" s="238"/>
      <c r="E127" s="238"/>
      <c r="F127" s="238"/>
      <c r="G127" s="238"/>
      <c r="H127" s="238"/>
    </row>
    <row r="128" spans="1:11">
      <c r="A128" s="238"/>
      <c r="B128" s="238"/>
      <c r="C128" s="238"/>
      <c r="D128" s="238"/>
      <c r="E128" s="238"/>
      <c r="F128" s="238"/>
      <c r="G128" s="238"/>
      <c r="H128" s="238"/>
    </row>
    <row r="129" spans="1:10">
      <c r="A129" s="238"/>
      <c r="B129" s="238"/>
      <c r="C129" s="238"/>
      <c r="D129" s="238"/>
      <c r="E129" s="238"/>
      <c r="F129" s="238"/>
      <c r="G129" s="238"/>
      <c r="H129" s="238"/>
      <c r="J129">
        <f>3*2.5</f>
        <v>7.5</v>
      </c>
    </row>
    <row r="130" spans="1:10">
      <c r="A130" s="238"/>
      <c r="B130" s="238"/>
      <c r="C130" s="238"/>
      <c r="D130" s="238"/>
      <c r="E130" s="238"/>
      <c r="F130" s="238"/>
      <c r="G130" s="238"/>
      <c r="H130" s="23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30"/>
      <c r="B134" s="230"/>
      <c r="C134" s="230"/>
      <c r="D134" s="230"/>
      <c r="E134" s="230"/>
      <c r="F134" s="230"/>
      <c r="G134" s="230"/>
      <c r="H134" s="230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A134:H134"/>
    <mergeCell ref="A125:G125"/>
    <mergeCell ref="B90:D90"/>
    <mergeCell ref="B95:D95"/>
    <mergeCell ref="B121:D121"/>
    <mergeCell ref="A126:H130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4"/>
      <c r="B1" s="244"/>
      <c r="C1" s="244"/>
      <c r="D1" s="244"/>
      <c r="E1" s="244"/>
      <c r="F1" s="244"/>
      <c r="G1" s="244"/>
    </row>
    <row r="2" spans="1:7">
      <c r="A2" s="244"/>
      <c r="B2" s="244"/>
      <c r="C2" s="244"/>
      <c r="D2" s="244"/>
      <c r="E2" s="244"/>
      <c r="F2" s="244"/>
      <c r="G2" s="244"/>
    </row>
    <row r="3" spans="1:7">
      <c r="A3" s="244"/>
      <c r="B3" s="244"/>
      <c r="C3" s="244"/>
      <c r="D3" s="244"/>
      <c r="E3" s="244"/>
      <c r="F3" s="244"/>
      <c r="G3" s="244"/>
    </row>
    <row r="4" spans="1:7">
      <c r="A4" s="244"/>
      <c r="B4" s="244"/>
      <c r="C4" s="244"/>
      <c r="D4" s="244"/>
      <c r="E4" s="244"/>
      <c r="F4" s="244"/>
      <c r="G4" s="244"/>
    </row>
    <row r="5" spans="1:7">
      <c r="A5" s="244"/>
      <c r="B5" s="244"/>
      <c r="C5" s="244"/>
      <c r="D5" s="244"/>
      <c r="E5" s="244"/>
      <c r="F5" s="244"/>
      <c r="G5" s="244"/>
    </row>
    <row r="6" spans="1:7" ht="15.75" thickBot="1">
      <c r="A6" s="307"/>
      <c r="B6" s="307"/>
      <c r="C6" s="307"/>
      <c r="D6" s="307"/>
      <c r="E6" s="307"/>
      <c r="F6" s="307"/>
      <c r="G6" s="307"/>
    </row>
    <row r="7" spans="1:7" ht="18" thickTop="1" thickBot="1">
      <c r="A7" s="308" t="s">
        <v>428</v>
      </c>
      <c r="B7" s="309"/>
      <c r="C7" s="309"/>
      <c r="D7" s="309"/>
      <c r="E7" s="310"/>
      <c r="F7" s="172" t="s">
        <v>429</v>
      </c>
      <c r="G7" s="173">
        <v>44671</v>
      </c>
    </row>
    <row r="8" spans="1:7" ht="34.5" thickTop="1" thickBot="1">
      <c r="A8" s="308" t="str">
        <f>ORÇAMENTO!A8</f>
        <v>OBRA: CENTRO DE REFERÊNCIA EM SAÚDE</v>
      </c>
      <c r="B8" s="309"/>
      <c r="C8" s="309"/>
      <c r="D8" s="310"/>
      <c r="E8" s="174" t="s">
        <v>430</v>
      </c>
      <c r="F8" s="311">
        <f>ORÇAMENTO!G9</f>
        <v>191890.37</v>
      </c>
      <c r="G8" s="312"/>
    </row>
    <row r="9" spans="1:7" ht="48.75" customHeight="1" thickTop="1" thickBot="1">
      <c r="A9" s="308" t="str">
        <f>ORÇAMENTO!A9</f>
        <v>LOCAL DA OBRA: COMUNIDADE NOVA CONQUISTA I, ITAITUBA-PA</v>
      </c>
      <c r="B9" s="309"/>
      <c r="C9" s="310"/>
      <c r="D9" s="174" t="s">
        <v>431</v>
      </c>
      <c r="E9" s="313" t="s">
        <v>826</v>
      </c>
      <c r="F9" s="314"/>
      <c r="G9" s="315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304" t="s">
        <v>432</v>
      </c>
      <c r="B11" s="305"/>
      <c r="C11" s="305"/>
      <c r="D11" s="305"/>
      <c r="E11" s="305"/>
      <c r="F11" s="305"/>
      <c r="G11" s="306"/>
    </row>
    <row r="12" spans="1:7" ht="15.75">
      <c r="A12" s="284" t="s">
        <v>433</v>
      </c>
      <c r="B12" s="285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94"/>
      <c r="B18" s="295"/>
      <c r="C18" s="295"/>
      <c r="D18" s="295"/>
      <c r="E18" s="296"/>
      <c r="F18" s="187" t="s">
        <v>451</v>
      </c>
      <c r="G18" s="188">
        <v>176.27</v>
      </c>
    </row>
    <row r="19" spans="1:7" ht="15.75">
      <c r="A19" s="281" t="s">
        <v>452</v>
      </c>
      <c r="B19" s="282"/>
      <c r="C19" s="282"/>
      <c r="D19" s="282"/>
      <c r="E19" s="282"/>
      <c r="F19" s="282"/>
      <c r="G19" s="283"/>
    </row>
    <row r="20" spans="1:7" ht="15.75">
      <c r="A20" s="284" t="s">
        <v>433</v>
      </c>
      <c r="B20" s="285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94"/>
      <c r="B22" s="295"/>
      <c r="C22" s="295"/>
      <c r="D22" s="295"/>
      <c r="E22" s="296"/>
      <c r="F22" s="191" t="s">
        <v>451</v>
      </c>
      <c r="G22" s="192">
        <f>SUM(G21:G21)</f>
        <v>2.0499999999999998</v>
      </c>
    </row>
    <row r="23" spans="1:7" ht="15.75">
      <c r="A23" s="289" t="s">
        <v>453</v>
      </c>
      <c r="B23" s="290"/>
      <c r="C23" s="290"/>
      <c r="D23" s="290"/>
      <c r="E23" s="290"/>
      <c r="F23" s="290"/>
      <c r="G23" s="291"/>
    </row>
    <row r="24" spans="1:7" ht="15.75">
      <c r="A24" s="284" t="s">
        <v>433</v>
      </c>
      <c r="B24" s="285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94"/>
      <c r="B32" s="295"/>
      <c r="C32" s="295"/>
      <c r="D32" s="295"/>
      <c r="E32" s="296"/>
      <c r="F32" s="191" t="s">
        <v>451</v>
      </c>
      <c r="G32" s="195">
        <v>4.87</v>
      </c>
    </row>
    <row r="33" spans="1:7" ht="15.75">
      <c r="A33" s="304" t="s">
        <v>464</v>
      </c>
      <c r="B33" s="305"/>
      <c r="C33" s="305"/>
      <c r="D33" s="305"/>
      <c r="E33" s="305"/>
      <c r="F33" s="305"/>
      <c r="G33" s="306"/>
    </row>
    <row r="34" spans="1:7" ht="15.75">
      <c r="A34" s="284" t="s">
        <v>433</v>
      </c>
      <c r="B34" s="285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94"/>
      <c r="B36" s="295"/>
      <c r="C36" s="295"/>
      <c r="D36" s="295"/>
      <c r="E36" s="296"/>
      <c r="F36" s="187" t="s">
        <v>451</v>
      </c>
      <c r="G36" s="197">
        <f>G35</f>
        <v>51.21</v>
      </c>
    </row>
    <row r="37" spans="1:7" ht="15.75">
      <c r="A37" s="281" t="s">
        <v>466</v>
      </c>
      <c r="B37" s="282"/>
      <c r="C37" s="282"/>
      <c r="D37" s="282"/>
      <c r="E37" s="282"/>
      <c r="F37" s="282"/>
      <c r="G37" s="283"/>
    </row>
    <row r="38" spans="1:7" ht="15.75">
      <c r="A38" s="284" t="s">
        <v>433</v>
      </c>
      <c r="B38" s="285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94"/>
      <c r="B42" s="295"/>
      <c r="C42" s="295"/>
      <c r="D42" s="295"/>
      <c r="E42" s="296"/>
      <c r="F42" s="187" t="s">
        <v>451</v>
      </c>
      <c r="G42" s="197">
        <v>105.78</v>
      </c>
    </row>
    <row r="43" spans="1:7" ht="15.75">
      <c r="A43" s="281" t="s">
        <v>472</v>
      </c>
      <c r="B43" s="282"/>
      <c r="C43" s="282"/>
      <c r="D43" s="282"/>
      <c r="E43" s="282"/>
      <c r="F43" s="282"/>
      <c r="G43" s="283"/>
    </row>
    <row r="44" spans="1:7" ht="15.75">
      <c r="A44" s="284" t="s">
        <v>433</v>
      </c>
      <c r="B44" s="285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94"/>
      <c r="B49" s="295"/>
      <c r="C49" s="295"/>
      <c r="D49" s="295"/>
      <c r="E49" s="296"/>
      <c r="F49" s="187" t="s">
        <v>451</v>
      </c>
      <c r="G49" s="197">
        <v>2907.14</v>
      </c>
    </row>
    <row r="50" spans="1:7" ht="15.75">
      <c r="A50" s="281" t="s">
        <v>477</v>
      </c>
      <c r="B50" s="282"/>
      <c r="C50" s="282"/>
      <c r="D50" s="282"/>
      <c r="E50" s="282"/>
      <c r="F50" s="282"/>
      <c r="G50" s="283"/>
    </row>
    <row r="51" spans="1:7" ht="15.75">
      <c r="A51" s="284" t="s">
        <v>433</v>
      </c>
      <c r="B51" s="285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94"/>
      <c r="B56" s="295"/>
      <c r="C56" s="295"/>
      <c r="D56" s="295"/>
      <c r="E56" s="296"/>
      <c r="F56" s="187" t="s">
        <v>451</v>
      </c>
      <c r="G56" s="197">
        <v>2682.44</v>
      </c>
    </row>
    <row r="57" spans="1:7" ht="15.75">
      <c r="A57" s="281" t="s">
        <v>478</v>
      </c>
      <c r="B57" s="282"/>
      <c r="C57" s="282"/>
      <c r="D57" s="282"/>
      <c r="E57" s="282"/>
      <c r="F57" s="282"/>
      <c r="G57" s="283"/>
    </row>
    <row r="58" spans="1:7" ht="15.75">
      <c r="A58" s="284" t="s">
        <v>433</v>
      </c>
      <c r="B58" s="285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94"/>
      <c r="B63" s="295"/>
      <c r="C63" s="295"/>
      <c r="D63" s="295"/>
      <c r="E63" s="296"/>
      <c r="F63" s="187" t="s">
        <v>451</v>
      </c>
      <c r="G63" s="197">
        <v>3206.74</v>
      </c>
    </row>
    <row r="64" spans="1:7" ht="15.75">
      <c r="A64" s="281" t="s">
        <v>479</v>
      </c>
      <c r="B64" s="282"/>
      <c r="C64" s="282"/>
      <c r="D64" s="282"/>
      <c r="E64" s="282"/>
      <c r="F64" s="282"/>
      <c r="G64" s="283"/>
    </row>
    <row r="65" spans="1:7" ht="15.75">
      <c r="A65" s="284" t="s">
        <v>433</v>
      </c>
      <c r="B65" s="285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94"/>
      <c r="B73" s="295"/>
      <c r="C73" s="295"/>
      <c r="D73" s="295"/>
      <c r="E73" s="296"/>
      <c r="F73" s="187" t="s">
        <v>451</v>
      </c>
      <c r="G73" s="197">
        <v>720.54</v>
      </c>
    </row>
    <row r="74" spans="1:7" ht="15.75">
      <c r="A74" s="281" t="s">
        <v>491</v>
      </c>
      <c r="B74" s="282"/>
      <c r="C74" s="282"/>
      <c r="D74" s="282"/>
      <c r="E74" s="282"/>
      <c r="F74" s="282"/>
      <c r="G74" s="283"/>
    </row>
    <row r="75" spans="1:7" ht="15.75">
      <c r="A75" s="284" t="s">
        <v>433</v>
      </c>
      <c r="B75" s="285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94"/>
      <c r="B80" s="295"/>
      <c r="C80" s="295"/>
      <c r="D80" s="295"/>
      <c r="E80" s="296"/>
      <c r="F80" s="187" t="s">
        <v>451</v>
      </c>
      <c r="G80" s="197">
        <v>67.849999999999994</v>
      </c>
    </row>
    <row r="81" spans="1:7" ht="15.75">
      <c r="A81" s="281" t="s">
        <v>495</v>
      </c>
      <c r="B81" s="282"/>
      <c r="C81" s="282"/>
      <c r="D81" s="282"/>
      <c r="E81" s="282"/>
      <c r="F81" s="282"/>
      <c r="G81" s="283"/>
    </row>
    <row r="82" spans="1:7" ht="15.75">
      <c r="A82" s="284" t="s">
        <v>433</v>
      </c>
      <c r="B82" s="285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94"/>
      <c r="B87" s="295"/>
      <c r="C87" s="295"/>
      <c r="D87" s="295"/>
      <c r="E87" s="296"/>
      <c r="F87" s="187" t="s">
        <v>451</v>
      </c>
      <c r="G87" s="197">
        <v>89.23</v>
      </c>
    </row>
    <row r="88" spans="1:7" ht="15.75">
      <c r="A88" s="281" t="s">
        <v>496</v>
      </c>
      <c r="B88" s="282"/>
      <c r="C88" s="282"/>
      <c r="D88" s="282"/>
      <c r="E88" s="282"/>
      <c r="F88" s="282"/>
      <c r="G88" s="283"/>
    </row>
    <row r="89" spans="1:7" ht="15.75">
      <c r="A89" s="284" t="s">
        <v>433</v>
      </c>
      <c r="B89" s="285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94"/>
      <c r="B93" s="295"/>
      <c r="C93" s="295"/>
      <c r="D93" s="295"/>
      <c r="E93" s="296"/>
      <c r="F93" s="199" t="s">
        <v>451</v>
      </c>
      <c r="G93" s="200">
        <v>10.83</v>
      </c>
    </row>
    <row r="94" spans="1:7" ht="15.75">
      <c r="A94" s="281" t="s">
        <v>498</v>
      </c>
      <c r="B94" s="282"/>
      <c r="C94" s="282"/>
      <c r="D94" s="282"/>
      <c r="E94" s="282"/>
      <c r="F94" s="282"/>
      <c r="G94" s="283"/>
    </row>
    <row r="95" spans="1:7" ht="15.75">
      <c r="A95" s="284" t="s">
        <v>433</v>
      </c>
      <c r="B95" s="285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94"/>
      <c r="B99" s="295"/>
      <c r="C99" s="295"/>
      <c r="D99" s="295"/>
      <c r="E99" s="296"/>
      <c r="F99" s="187" t="s">
        <v>451</v>
      </c>
      <c r="G99" s="197">
        <v>43.99</v>
      </c>
    </row>
    <row r="100" spans="1:7" ht="32.25" customHeight="1">
      <c r="A100" s="281" t="s">
        <v>500</v>
      </c>
      <c r="B100" s="282"/>
      <c r="C100" s="282"/>
      <c r="D100" s="282"/>
      <c r="E100" s="282"/>
      <c r="F100" s="282"/>
      <c r="G100" s="283"/>
    </row>
    <row r="101" spans="1:7" ht="15.75">
      <c r="A101" s="284" t="s">
        <v>433</v>
      </c>
      <c r="B101" s="285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0"/>
      <c r="B107" s="301"/>
      <c r="C107" s="295"/>
      <c r="D107" s="301"/>
      <c r="E107" s="302"/>
      <c r="F107" s="187" t="s">
        <v>451</v>
      </c>
      <c r="G107" s="197">
        <f>SUM(G102:G106)</f>
        <v>63.039999999999992</v>
      </c>
    </row>
    <row r="108" spans="1:7" ht="15.75">
      <c r="A108" s="281" t="s">
        <v>515</v>
      </c>
      <c r="B108" s="282"/>
      <c r="C108" s="282"/>
      <c r="D108" s="282"/>
      <c r="E108" s="282"/>
      <c r="F108" s="282"/>
      <c r="G108" s="283"/>
    </row>
    <row r="109" spans="1:7" ht="15.75">
      <c r="A109" s="284" t="s">
        <v>433</v>
      </c>
      <c r="B109" s="285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89" t="s">
        <v>527</v>
      </c>
      <c r="B117" s="290"/>
      <c r="C117" s="290"/>
      <c r="D117" s="290"/>
      <c r="E117" s="290"/>
      <c r="F117" s="290"/>
      <c r="G117" s="291"/>
    </row>
    <row r="118" spans="1:7" ht="15.75">
      <c r="A118" s="284" t="s">
        <v>433</v>
      </c>
      <c r="B118" s="285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94"/>
      <c r="B125" s="295"/>
      <c r="C125" s="295"/>
      <c r="D125" s="295"/>
      <c r="E125" s="296"/>
      <c r="F125" s="191" t="s">
        <v>451</v>
      </c>
      <c r="G125" s="195">
        <v>24.8</v>
      </c>
    </row>
    <row r="126" spans="1:7" ht="15.75">
      <c r="A126" s="289" t="s">
        <v>536</v>
      </c>
      <c r="B126" s="290"/>
      <c r="C126" s="290"/>
      <c r="D126" s="290"/>
      <c r="E126" s="290"/>
      <c r="F126" s="290"/>
      <c r="G126" s="291"/>
    </row>
    <row r="127" spans="1:7" ht="15.75">
      <c r="A127" s="284" t="s">
        <v>433</v>
      </c>
      <c r="B127" s="285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0"/>
      <c r="B134" s="301"/>
      <c r="C134" s="301"/>
      <c r="D134" s="301"/>
      <c r="E134" s="302"/>
      <c r="F134" s="191" t="s">
        <v>451</v>
      </c>
      <c r="G134" s="195">
        <v>58.54</v>
      </c>
    </row>
    <row r="135" spans="1:7" ht="15.75">
      <c r="A135" s="281" t="s">
        <v>828</v>
      </c>
      <c r="B135" s="282"/>
      <c r="C135" s="282"/>
      <c r="D135" s="282"/>
      <c r="E135" s="282"/>
      <c r="F135" s="282"/>
      <c r="G135" s="283"/>
    </row>
    <row r="136" spans="1:7" ht="15.75">
      <c r="A136" s="284" t="s">
        <v>433</v>
      </c>
      <c r="B136" s="285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94"/>
      <c r="B144" s="295"/>
      <c r="C144" s="295"/>
      <c r="D144" s="295"/>
      <c r="E144" s="296"/>
      <c r="F144" s="212" t="s">
        <v>451</v>
      </c>
      <c r="G144" s="213">
        <v>77.709999999999994</v>
      </c>
    </row>
    <row r="145" spans="1:7" ht="15.75">
      <c r="A145" s="281" t="s">
        <v>555</v>
      </c>
      <c r="B145" s="282"/>
      <c r="C145" s="282"/>
      <c r="D145" s="282"/>
      <c r="E145" s="282"/>
      <c r="F145" s="282"/>
      <c r="G145" s="283"/>
    </row>
    <row r="146" spans="1:7" ht="15.75">
      <c r="A146" s="284" t="s">
        <v>433</v>
      </c>
      <c r="B146" s="285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94"/>
      <c r="B152" s="295"/>
      <c r="C152" s="295"/>
      <c r="D152" s="295"/>
      <c r="E152" s="296"/>
      <c r="F152" s="212" t="s">
        <v>451</v>
      </c>
      <c r="G152" s="213">
        <v>66.8</v>
      </c>
    </row>
    <row r="153" spans="1:7" ht="15.75">
      <c r="A153" s="281" t="s">
        <v>558</v>
      </c>
      <c r="B153" s="282"/>
      <c r="C153" s="282"/>
      <c r="D153" s="282"/>
      <c r="E153" s="282"/>
      <c r="F153" s="282"/>
      <c r="G153" s="283"/>
    </row>
    <row r="154" spans="1:7" ht="15.75">
      <c r="A154" s="284" t="s">
        <v>433</v>
      </c>
      <c r="B154" s="285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3"/>
      <c r="B160" s="303"/>
      <c r="C160" s="303"/>
      <c r="D160" s="303"/>
      <c r="E160" s="303"/>
      <c r="F160" s="187" t="s">
        <v>451</v>
      </c>
      <c r="G160" s="216">
        <v>63.89</v>
      </c>
    </row>
    <row r="161" spans="1:7" ht="15.75">
      <c r="A161" s="281" t="s">
        <v>561</v>
      </c>
      <c r="B161" s="282"/>
      <c r="C161" s="282"/>
      <c r="D161" s="282"/>
      <c r="E161" s="282"/>
      <c r="F161" s="282"/>
      <c r="G161" s="283"/>
    </row>
    <row r="162" spans="1:7" ht="15.75">
      <c r="A162" s="284" t="s">
        <v>433</v>
      </c>
      <c r="B162" s="285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94"/>
      <c r="B167" s="295"/>
      <c r="C167" s="295"/>
      <c r="D167" s="295"/>
      <c r="E167" s="296"/>
      <c r="F167" s="199" t="s">
        <v>451</v>
      </c>
      <c r="G167" s="200">
        <v>35.53</v>
      </c>
    </row>
    <row r="168" spans="1:7" ht="30.75" customHeight="1">
      <c r="A168" s="281" t="s">
        <v>562</v>
      </c>
      <c r="B168" s="282"/>
      <c r="C168" s="282"/>
      <c r="D168" s="282"/>
      <c r="E168" s="282"/>
      <c r="F168" s="282"/>
      <c r="G168" s="283"/>
    </row>
    <row r="169" spans="1:7" ht="15.75">
      <c r="A169" s="284" t="s">
        <v>433</v>
      </c>
      <c r="B169" s="285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94"/>
      <c r="B175" s="295"/>
      <c r="C175" s="295"/>
      <c r="D175" s="295"/>
      <c r="E175" s="296"/>
      <c r="F175" s="199" t="s">
        <v>451</v>
      </c>
      <c r="G175" s="188">
        <f>SUM(G170:G174)</f>
        <v>55.43</v>
      </c>
    </row>
    <row r="176" spans="1:7" ht="15.75">
      <c r="A176" s="281" t="s">
        <v>569</v>
      </c>
      <c r="B176" s="282"/>
      <c r="C176" s="282"/>
      <c r="D176" s="282"/>
      <c r="E176" s="282"/>
      <c r="F176" s="282"/>
      <c r="G176" s="283"/>
    </row>
    <row r="177" spans="1:7" ht="15.75">
      <c r="A177" s="284" t="s">
        <v>433</v>
      </c>
      <c r="B177" s="285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94"/>
      <c r="B182" s="295"/>
      <c r="C182" s="295"/>
      <c r="D182" s="295"/>
      <c r="E182" s="296"/>
      <c r="F182" s="212" t="s">
        <v>451</v>
      </c>
      <c r="G182" s="213">
        <v>52.08</v>
      </c>
    </row>
    <row r="183" spans="1:7" ht="15.75">
      <c r="A183" s="281" t="s">
        <v>570</v>
      </c>
      <c r="B183" s="282"/>
      <c r="C183" s="282"/>
      <c r="D183" s="282"/>
      <c r="E183" s="282"/>
      <c r="F183" s="282"/>
      <c r="G183" s="283"/>
    </row>
    <row r="184" spans="1:7" ht="15.75">
      <c r="A184" s="284" t="s">
        <v>433</v>
      </c>
      <c r="B184" s="285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94"/>
      <c r="B188" s="295"/>
      <c r="C188" s="295"/>
      <c r="D188" s="295"/>
      <c r="E188" s="296"/>
      <c r="F188" s="212" t="s">
        <v>451</v>
      </c>
      <c r="G188" s="213">
        <v>42.39</v>
      </c>
    </row>
    <row r="189" spans="1:7" ht="15.75">
      <c r="A189" s="281" t="s">
        <v>572</v>
      </c>
      <c r="B189" s="282"/>
      <c r="C189" s="282"/>
      <c r="D189" s="282"/>
      <c r="E189" s="282"/>
      <c r="F189" s="282"/>
      <c r="G189" s="283"/>
    </row>
    <row r="190" spans="1:7" ht="15.75">
      <c r="A190" s="284" t="s">
        <v>433</v>
      </c>
      <c r="B190" s="285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94"/>
      <c r="B196" s="295"/>
      <c r="C196" s="295"/>
      <c r="D196" s="295"/>
      <c r="E196" s="296"/>
      <c r="F196" s="187" t="s">
        <v>451</v>
      </c>
      <c r="G196" s="197">
        <v>358.37</v>
      </c>
    </row>
    <row r="197" spans="1:7" ht="15.75">
      <c r="A197" s="281" t="s">
        <v>576</v>
      </c>
      <c r="B197" s="282"/>
      <c r="C197" s="282"/>
      <c r="D197" s="282"/>
      <c r="E197" s="282"/>
      <c r="F197" s="282"/>
      <c r="G197" s="283"/>
    </row>
    <row r="198" spans="1:7" ht="15.75">
      <c r="A198" s="284" t="s">
        <v>433</v>
      </c>
      <c r="B198" s="285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94"/>
      <c r="B203" s="295"/>
      <c r="C203" s="295"/>
      <c r="D203" s="295"/>
      <c r="E203" s="296"/>
      <c r="F203" s="199" t="s">
        <v>451</v>
      </c>
      <c r="G203" s="200">
        <v>597.1</v>
      </c>
    </row>
    <row r="204" spans="1:7" ht="15.75">
      <c r="A204" s="281" t="s">
        <v>583</v>
      </c>
      <c r="B204" s="282"/>
      <c r="C204" s="282"/>
      <c r="D204" s="282"/>
      <c r="E204" s="282"/>
      <c r="F204" s="282"/>
      <c r="G204" s="283"/>
    </row>
    <row r="205" spans="1:7" ht="15.75">
      <c r="A205" s="284" t="s">
        <v>433</v>
      </c>
      <c r="B205" s="285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94"/>
      <c r="B210" s="295"/>
      <c r="C210" s="295"/>
      <c r="D210" s="295"/>
      <c r="E210" s="296"/>
      <c r="F210" s="187" t="s">
        <v>451</v>
      </c>
      <c r="G210" s="197">
        <v>524.02</v>
      </c>
    </row>
    <row r="211" spans="1:7" ht="15.75">
      <c r="A211" s="281" t="s">
        <v>588</v>
      </c>
      <c r="B211" s="282"/>
      <c r="C211" s="282"/>
      <c r="D211" s="282"/>
      <c r="E211" s="282"/>
      <c r="F211" s="282"/>
      <c r="G211" s="283"/>
    </row>
    <row r="212" spans="1:7" ht="15.75">
      <c r="A212" s="284" t="s">
        <v>433</v>
      </c>
      <c r="B212" s="285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94"/>
      <c r="B218" s="295"/>
      <c r="C218" s="295"/>
      <c r="D218" s="295"/>
      <c r="E218" s="296"/>
      <c r="F218" s="187" t="s">
        <v>451</v>
      </c>
      <c r="G218" s="197">
        <v>36.9</v>
      </c>
    </row>
    <row r="219" spans="1:7" ht="15.75">
      <c r="A219" s="281" t="s">
        <v>597</v>
      </c>
      <c r="B219" s="282"/>
      <c r="C219" s="282"/>
      <c r="D219" s="282"/>
      <c r="E219" s="282"/>
      <c r="F219" s="282"/>
      <c r="G219" s="283"/>
    </row>
    <row r="220" spans="1:7" ht="15.75">
      <c r="A220" s="284" t="s">
        <v>433</v>
      </c>
      <c r="B220" s="285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89" t="s">
        <v>599</v>
      </c>
      <c r="B227" s="290"/>
      <c r="C227" s="290"/>
      <c r="D227" s="290"/>
      <c r="E227" s="290"/>
      <c r="F227" s="290"/>
      <c r="G227" s="291"/>
    </row>
    <row r="228" spans="1:7" ht="15.75">
      <c r="A228" s="284" t="s">
        <v>433</v>
      </c>
      <c r="B228" s="285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94"/>
      <c r="B234" s="295"/>
      <c r="C234" s="295"/>
      <c r="D234" s="295"/>
      <c r="E234" s="296"/>
      <c r="F234" s="191" t="s">
        <v>451</v>
      </c>
      <c r="G234" s="195">
        <v>21.52</v>
      </c>
    </row>
    <row r="235" spans="1:7" ht="15.75">
      <c r="A235" s="289" t="s">
        <v>601</v>
      </c>
      <c r="B235" s="290"/>
      <c r="C235" s="290"/>
      <c r="D235" s="290"/>
      <c r="E235" s="290"/>
      <c r="F235" s="290"/>
      <c r="G235" s="291"/>
    </row>
    <row r="236" spans="1:7" ht="15.75">
      <c r="A236" s="284" t="s">
        <v>433</v>
      </c>
      <c r="B236" s="285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0"/>
      <c r="B242" s="301"/>
      <c r="C242" s="301"/>
      <c r="D242" s="301"/>
      <c r="E242" s="302"/>
      <c r="F242" s="191" t="s">
        <v>451</v>
      </c>
      <c r="G242" s="195">
        <v>18.48</v>
      </c>
    </row>
    <row r="243" spans="1:7" ht="15.75">
      <c r="A243" s="289" t="s">
        <v>604</v>
      </c>
      <c r="B243" s="290"/>
      <c r="C243" s="290"/>
      <c r="D243" s="290"/>
      <c r="E243" s="290"/>
      <c r="F243" s="290"/>
      <c r="G243" s="291"/>
    </row>
    <row r="244" spans="1:7" ht="15.75">
      <c r="A244" s="284" t="s">
        <v>433</v>
      </c>
      <c r="B244" s="285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94"/>
      <c r="B250" s="295"/>
      <c r="C250" s="295"/>
      <c r="D250" s="295"/>
      <c r="E250" s="296"/>
      <c r="F250" s="187" t="s">
        <v>451</v>
      </c>
      <c r="G250" s="197">
        <v>16.190000000000001</v>
      </c>
    </row>
    <row r="251" spans="1:7" ht="15.75">
      <c r="A251" s="281" t="s">
        <v>607</v>
      </c>
      <c r="B251" s="282"/>
      <c r="C251" s="282"/>
      <c r="D251" s="282"/>
      <c r="E251" s="282"/>
      <c r="F251" s="282"/>
      <c r="G251" s="283"/>
    </row>
    <row r="252" spans="1:7" ht="15.75">
      <c r="A252" s="284" t="s">
        <v>433</v>
      </c>
      <c r="B252" s="285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94"/>
      <c r="B258" s="295"/>
      <c r="C258" s="295"/>
      <c r="D258" s="295"/>
      <c r="E258" s="296"/>
      <c r="F258" s="199" t="s">
        <v>451</v>
      </c>
      <c r="G258" s="200">
        <v>21.74</v>
      </c>
    </row>
    <row r="259" spans="1:7" ht="15.75">
      <c r="A259" s="281" t="s">
        <v>610</v>
      </c>
      <c r="B259" s="282"/>
      <c r="C259" s="282"/>
      <c r="D259" s="282"/>
      <c r="E259" s="282"/>
      <c r="F259" s="282"/>
      <c r="G259" s="283"/>
    </row>
    <row r="260" spans="1:7" ht="15.75">
      <c r="A260" s="284" t="s">
        <v>433</v>
      </c>
      <c r="B260" s="285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94"/>
      <c r="B266" s="295"/>
      <c r="C266" s="295"/>
      <c r="D266" s="295"/>
      <c r="E266" s="296"/>
      <c r="F266" s="187" t="s">
        <v>451</v>
      </c>
      <c r="G266" s="197">
        <v>25.76</v>
      </c>
    </row>
    <row r="267" spans="1:7" ht="15.75">
      <c r="A267" s="281" t="s">
        <v>613</v>
      </c>
      <c r="B267" s="282"/>
      <c r="C267" s="282"/>
      <c r="D267" s="282"/>
      <c r="E267" s="282"/>
      <c r="F267" s="282"/>
      <c r="G267" s="283"/>
    </row>
    <row r="268" spans="1:7" ht="15.75">
      <c r="A268" s="284" t="s">
        <v>433</v>
      </c>
      <c r="B268" s="285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94"/>
      <c r="B272" s="295"/>
      <c r="C272" s="295"/>
      <c r="D272" s="295"/>
      <c r="E272" s="296"/>
      <c r="F272" s="187" t="s">
        <v>451</v>
      </c>
      <c r="G272" s="197">
        <v>30.39</v>
      </c>
    </row>
    <row r="273" spans="1:7" ht="33" customHeight="1">
      <c r="A273" s="281" t="s">
        <v>615</v>
      </c>
      <c r="B273" s="282"/>
      <c r="C273" s="282"/>
      <c r="D273" s="282"/>
      <c r="E273" s="282"/>
      <c r="F273" s="282"/>
      <c r="G273" s="283"/>
    </row>
    <row r="274" spans="1:7" ht="15.75">
      <c r="A274" s="284" t="s">
        <v>433</v>
      </c>
      <c r="B274" s="285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94"/>
      <c r="B280" s="295"/>
      <c r="C280" s="295"/>
      <c r="D280" s="295"/>
      <c r="E280" s="296"/>
      <c r="F280" s="191" t="s">
        <v>451</v>
      </c>
      <c r="G280" s="195">
        <f>SUM(G275:G279)</f>
        <v>32.85</v>
      </c>
    </row>
    <row r="281" spans="1:7" ht="15.75">
      <c r="A281" s="289" t="s">
        <v>629</v>
      </c>
      <c r="B281" s="290"/>
      <c r="C281" s="290"/>
      <c r="D281" s="290"/>
      <c r="E281" s="290"/>
      <c r="F281" s="290"/>
      <c r="G281" s="291"/>
    </row>
    <row r="282" spans="1:7" ht="15.75">
      <c r="A282" s="284" t="s">
        <v>433</v>
      </c>
      <c r="B282" s="285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0"/>
      <c r="B288" s="301"/>
      <c r="C288" s="301"/>
      <c r="D288" s="301"/>
      <c r="E288" s="302"/>
      <c r="F288" s="191" t="s">
        <v>451</v>
      </c>
      <c r="G288" s="195">
        <f>SUM(G283:G287)</f>
        <v>14.48</v>
      </c>
    </row>
    <row r="289" spans="1:7" ht="15.75">
      <c r="A289" s="281" t="s">
        <v>636</v>
      </c>
      <c r="B289" s="282"/>
      <c r="C289" s="282"/>
      <c r="D289" s="282"/>
      <c r="E289" s="282"/>
      <c r="F289" s="282"/>
      <c r="G289" s="283"/>
    </row>
    <row r="290" spans="1:7" ht="15.75">
      <c r="A290" s="284" t="s">
        <v>433</v>
      </c>
      <c r="B290" s="285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94"/>
      <c r="B296" s="295"/>
      <c r="C296" s="295"/>
      <c r="D296" s="295"/>
      <c r="E296" s="296"/>
      <c r="F296" s="187" t="s">
        <v>451</v>
      </c>
      <c r="G296" s="197">
        <v>17.690000000000001</v>
      </c>
    </row>
    <row r="297" spans="1:7" ht="15.75">
      <c r="A297" s="281" t="s">
        <v>638</v>
      </c>
      <c r="B297" s="282"/>
      <c r="C297" s="282"/>
      <c r="D297" s="282"/>
      <c r="E297" s="282"/>
      <c r="F297" s="282"/>
      <c r="G297" s="283"/>
    </row>
    <row r="298" spans="1:7" ht="15.75">
      <c r="A298" s="284" t="s">
        <v>433</v>
      </c>
      <c r="B298" s="285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94"/>
      <c r="B306" s="295"/>
      <c r="C306" s="295"/>
      <c r="D306" s="295"/>
      <c r="E306" s="296"/>
      <c r="F306" s="199" t="s">
        <v>451</v>
      </c>
      <c r="G306" s="200">
        <v>391.11</v>
      </c>
    </row>
    <row r="307" spans="1:7" ht="15.75">
      <c r="A307" s="281" t="s">
        <v>641</v>
      </c>
      <c r="B307" s="282"/>
      <c r="C307" s="282"/>
      <c r="D307" s="282"/>
      <c r="E307" s="282"/>
      <c r="F307" s="282"/>
      <c r="G307" s="283"/>
    </row>
    <row r="308" spans="1:7" ht="15.75">
      <c r="A308" s="284" t="s">
        <v>433</v>
      </c>
      <c r="B308" s="285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94"/>
      <c r="B315" s="295"/>
      <c r="C315" s="295"/>
      <c r="D315" s="295"/>
      <c r="E315" s="296"/>
      <c r="F315" s="187" t="s">
        <v>451</v>
      </c>
      <c r="G315" s="197">
        <v>1310.74</v>
      </c>
    </row>
    <row r="316" spans="1:7" ht="15.75">
      <c r="A316" s="281" t="s">
        <v>646</v>
      </c>
      <c r="B316" s="282"/>
      <c r="C316" s="282"/>
      <c r="D316" s="282"/>
      <c r="E316" s="282"/>
      <c r="F316" s="282"/>
      <c r="G316" s="283"/>
    </row>
    <row r="317" spans="1:7" ht="15.75">
      <c r="A317" s="284" t="s">
        <v>433</v>
      </c>
      <c r="B317" s="285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94"/>
      <c r="B324" s="295"/>
      <c r="C324" s="295"/>
      <c r="D324" s="295"/>
      <c r="E324" s="296"/>
      <c r="F324" s="187" t="s">
        <v>451</v>
      </c>
      <c r="G324" s="197">
        <v>1421.41</v>
      </c>
    </row>
    <row r="325" spans="1:7" ht="15.75">
      <c r="A325" s="281" t="s">
        <v>649</v>
      </c>
      <c r="B325" s="282"/>
      <c r="C325" s="282"/>
      <c r="D325" s="282"/>
      <c r="E325" s="282"/>
      <c r="F325" s="282"/>
      <c r="G325" s="283"/>
    </row>
    <row r="326" spans="1:7" ht="15.75">
      <c r="A326" s="284" t="s">
        <v>433</v>
      </c>
      <c r="B326" s="285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94"/>
      <c r="B333" s="295"/>
      <c r="C333" s="295"/>
      <c r="D333" s="295"/>
      <c r="E333" s="296"/>
      <c r="F333" s="191" t="s">
        <v>451</v>
      </c>
      <c r="G333" s="195">
        <v>11.58</v>
      </c>
    </row>
    <row r="334" spans="1:7" ht="15.75">
      <c r="A334" s="289" t="s">
        <v>653</v>
      </c>
      <c r="B334" s="290"/>
      <c r="C334" s="290"/>
      <c r="D334" s="290"/>
      <c r="E334" s="290"/>
      <c r="F334" s="290"/>
      <c r="G334" s="291"/>
    </row>
    <row r="335" spans="1:7" ht="15.75">
      <c r="A335" s="284" t="s">
        <v>433</v>
      </c>
      <c r="B335" s="285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94"/>
      <c r="B342" s="295"/>
      <c r="C342" s="295"/>
      <c r="D342" s="295"/>
      <c r="E342" s="296"/>
      <c r="F342" s="191" t="s">
        <v>451</v>
      </c>
      <c r="G342" s="195">
        <v>18.100000000000001</v>
      </c>
    </row>
    <row r="343" spans="1:7" ht="15.75">
      <c r="A343" s="289" t="s">
        <v>655</v>
      </c>
      <c r="B343" s="290"/>
      <c r="C343" s="290"/>
      <c r="D343" s="290"/>
      <c r="E343" s="290"/>
      <c r="F343" s="290"/>
      <c r="G343" s="291"/>
    </row>
    <row r="344" spans="1:7" ht="15.75">
      <c r="A344" s="284" t="s">
        <v>433</v>
      </c>
      <c r="B344" s="285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0"/>
      <c r="B351" s="301"/>
      <c r="C351" s="301"/>
      <c r="D351" s="301"/>
      <c r="E351" s="302"/>
      <c r="F351" s="191" t="s">
        <v>451</v>
      </c>
      <c r="G351" s="195">
        <v>29.87</v>
      </c>
    </row>
    <row r="352" spans="1:7" ht="15.75">
      <c r="A352" s="281" t="s">
        <v>657</v>
      </c>
      <c r="B352" s="282"/>
      <c r="C352" s="282"/>
      <c r="D352" s="282"/>
      <c r="E352" s="282"/>
      <c r="F352" s="282"/>
      <c r="G352" s="283"/>
    </row>
    <row r="353" spans="1:7" ht="15.75">
      <c r="A353" s="284" t="s">
        <v>433</v>
      </c>
      <c r="B353" s="285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94"/>
      <c r="B359" s="295"/>
      <c r="C359" s="295"/>
      <c r="D359" s="295"/>
      <c r="E359" s="296"/>
      <c r="F359" s="187" t="s">
        <v>451</v>
      </c>
      <c r="G359" s="197">
        <v>5.15</v>
      </c>
    </row>
    <row r="360" spans="1:7" ht="15.75">
      <c r="A360" s="281" t="s">
        <v>659</v>
      </c>
      <c r="B360" s="282"/>
      <c r="C360" s="282"/>
      <c r="D360" s="282"/>
      <c r="E360" s="282"/>
      <c r="F360" s="282"/>
      <c r="G360" s="283"/>
    </row>
    <row r="361" spans="1:7" ht="15.75">
      <c r="A361" s="284" t="s">
        <v>433</v>
      </c>
      <c r="B361" s="285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94"/>
      <c r="B367" s="295"/>
      <c r="C367" s="295"/>
      <c r="D367" s="295"/>
      <c r="E367" s="296"/>
      <c r="F367" s="199" t="s">
        <v>451</v>
      </c>
      <c r="G367" s="200">
        <v>6.15</v>
      </c>
    </row>
    <row r="368" spans="1:7" ht="15.75">
      <c r="A368" s="281" t="s">
        <v>661</v>
      </c>
      <c r="B368" s="282"/>
      <c r="C368" s="282"/>
      <c r="D368" s="282"/>
      <c r="E368" s="282"/>
      <c r="F368" s="282"/>
      <c r="G368" s="283"/>
    </row>
    <row r="369" spans="1:7" ht="15.75">
      <c r="A369" s="284" t="s">
        <v>433</v>
      </c>
      <c r="B369" s="285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94"/>
      <c r="B375" s="295"/>
      <c r="C375" s="295"/>
      <c r="D375" s="295"/>
      <c r="E375" s="296"/>
      <c r="F375" s="187" t="s">
        <v>451</v>
      </c>
      <c r="G375" s="197">
        <v>9.69</v>
      </c>
    </row>
    <row r="376" spans="1:7" ht="15.75">
      <c r="A376" s="281" t="s">
        <v>663</v>
      </c>
      <c r="B376" s="282"/>
      <c r="C376" s="282"/>
      <c r="D376" s="282"/>
      <c r="E376" s="282"/>
      <c r="F376" s="282"/>
      <c r="G376" s="283"/>
    </row>
    <row r="377" spans="1:7" ht="15.75">
      <c r="A377" s="284" t="s">
        <v>433</v>
      </c>
      <c r="B377" s="285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94"/>
      <c r="B384" s="295"/>
      <c r="C384" s="295"/>
      <c r="D384" s="295"/>
      <c r="E384" s="296"/>
      <c r="F384" s="187" t="s">
        <v>451</v>
      </c>
      <c r="G384" s="197">
        <f>SUM(G378:G383)</f>
        <v>9.81</v>
      </c>
    </row>
    <row r="385" spans="1:7" ht="15.75">
      <c r="A385" s="281" t="s">
        <v>676</v>
      </c>
      <c r="B385" s="282"/>
      <c r="C385" s="282"/>
      <c r="D385" s="282"/>
      <c r="E385" s="282"/>
      <c r="F385" s="282"/>
      <c r="G385" s="283"/>
    </row>
    <row r="386" spans="1:7" ht="15.75">
      <c r="A386" s="284" t="s">
        <v>433</v>
      </c>
      <c r="B386" s="285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94"/>
      <c r="B393" s="295"/>
      <c r="C393" s="295"/>
      <c r="D393" s="295"/>
      <c r="E393" s="296"/>
      <c r="F393" s="191" t="s">
        <v>451</v>
      </c>
      <c r="G393" s="195">
        <f>SUM(G387:G392)</f>
        <v>10.75</v>
      </c>
    </row>
    <row r="394" spans="1:7" ht="15.75">
      <c r="A394" s="289" t="s">
        <v>679</v>
      </c>
      <c r="B394" s="290"/>
      <c r="C394" s="290"/>
      <c r="D394" s="290"/>
      <c r="E394" s="290"/>
      <c r="F394" s="290"/>
      <c r="G394" s="291"/>
    </row>
    <row r="395" spans="1:7" ht="15.75">
      <c r="A395" s="284" t="s">
        <v>433</v>
      </c>
      <c r="B395" s="285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94"/>
      <c r="B402" s="295"/>
      <c r="C402" s="295"/>
      <c r="D402" s="295"/>
      <c r="E402" s="296"/>
      <c r="F402" s="191" t="s">
        <v>451</v>
      </c>
      <c r="G402" s="195">
        <f>SUM(G396:G401)</f>
        <v>17.36</v>
      </c>
    </row>
    <row r="403" spans="1:7" ht="15.75">
      <c r="A403" s="289" t="s">
        <v>686</v>
      </c>
      <c r="B403" s="290"/>
      <c r="C403" s="290"/>
      <c r="D403" s="290"/>
      <c r="E403" s="290"/>
      <c r="F403" s="290"/>
      <c r="G403" s="291"/>
    </row>
    <row r="404" spans="1:7" ht="15.75">
      <c r="A404" s="284" t="s">
        <v>433</v>
      </c>
      <c r="B404" s="285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0"/>
      <c r="B411" s="301"/>
      <c r="C411" s="301"/>
      <c r="D411" s="301"/>
      <c r="E411" s="302"/>
      <c r="F411" s="191" t="s">
        <v>451</v>
      </c>
      <c r="G411" s="195">
        <f>SUM(G405:G410)</f>
        <v>26.680000000000003</v>
      </c>
    </row>
    <row r="412" spans="1:7" ht="15.75">
      <c r="A412" s="289" t="s">
        <v>693</v>
      </c>
      <c r="B412" s="290"/>
      <c r="C412" s="290"/>
      <c r="D412" s="290"/>
      <c r="E412" s="290"/>
      <c r="F412" s="290"/>
      <c r="G412" s="291"/>
    </row>
    <row r="413" spans="1:7" ht="15.75">
      <c r="A413" s="284" t="s">
        <v>433</v>
      </c>
      <c r="B413" s="285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94"/>
      <c r="B419" s="295"/>
      <c r="C419" s="295"/>
      <c r="D419" s="295"/>
      <c r="E419" s="296"/>
      <c r="F419" s="191" t="s">
        <v>451</v>
      </c>
      <c r="G419" s="195">
        <v>13.41</v>
      </c>
    </row>
    <row r="420" spans="1:7" ht="15.75">
      <c r="A420" s="289" t="s">
        <v>696</v>
      </c>
      <c r="B420" s="290"/>
      <c r="C420" s="290"/>
      <c r="D420" s="290"/>
      <c r="E420" s="290"/>
      <c r="F420" s="290"/>
      <c r="G420" s="291"/>
    </row>
    <row r="421" spans="1:7" ht="15.75">
      <c r="A421" s="284" t="s">
        <v>433</v>
      </c>
      <c r="B421" s="285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94"/>
      <c r="B426" s="295"/>
      <c r="C426" s="295"/>
      <c r="D426" s="295"/>
      <c r="E426" s="296"/>
      <c r="F426" s="191" t="s">
        <v>451</v>
      </c>
      <c r="G426" s="195">
        <v>133.88999999999999</v>
      </c>
    </row>
    <row r="427" spans="1:7" ht="33" customHeight="1">
      <c r="A427" s="297" t="s">
        <v>698</v>
      </c>
      <c r="B427" s="298"/>
      <c r="C427" s="298"/>
      <c r="D427" s="298"/>
      <c r="E427" s="298"/>
      <c r="F427" s="298"/>
      <c r="G427" s="299"/>
    </row>
    <row r="428" spans="1:7" ht="15.75">
      <c r="A428" s="284" t="s">
        <v>433</v>
      </c>
      <c r="B428" s="285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279"/>
      <c r="B435" s="280"/>
      <c r="C435" s="280"/>
      <c r="D435" s="280"/>
      <c r="E435" s="280"/>
      <c r="F435" s="212" t="s">
        <v>451</v>
      </c>
      <c r="G435" s="213">
        <f>SUM(G429:G434)</f>
        <v>33</v>
      </c>
    </row>
    <row r="436" spans="1:7" ht="30.75" customHeight="1">
      <c r="A436" s="281" t="s">
        <v>703</v>
      </c>
      <c r="B436" s="282"/>
      <c r="C436" s="282"/>
      <c r="D436" s="282"/>
      <c r="E436" s="282"/>
      <c r="F436" s="282"/>
      <c r="G436" s="283"/>
    </row>
    <row r="437" spans="1:7" ht="15.75">
      <c r="A437" s="284" t="s">
        <v>433</v>
      </c>
      <c r="B437" s="285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279"/>
      <c r="B444" s="280"/>
      <c r="C444" s="280"/>
      <c r="D444" s="280"/>
      <c r="E444" s="280"/>
      <c r="F444" s="212" t="s">
        <v>451</v>
      </c>
      <c r="G444" s="213">
        <f>SUM(G438:G443)</f>
        <v>46.379999999999995</v>
      </c>
    </row>
    <row r="445" spans="1:7" ht="15.75">
      <c r="A445" s="281" t="s">
        <v>706</v>
      </c>
      <c r="B445" s="282"/>
      <c r="C445" s="282"/>
      <c r="D445" s="282"/>
      <c r="E445" s="282"/>
      <c r="F445" s="282"/>
      <c r="G445" s="283"/>
    </row>
    <row r="446" spans="1:7" ht="15.75">
      <c r="A446" s="284" t="s">
        <v>433</v>
      </c>
      <c r="B446" s="285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279"/>
      <c r="B452" s="280"/>
      <c r="C452" s="280"/>
      <c r="D452" s="280"/>
      <c r="E452" s="280"/>
      <c r="F452" s="212" t="s">
        <v>451</v>
      </c>
      <c r="G452" s="213">
        <v>8.51</v>
      </c>
    </row>
    <row r="453" spans="1:7" ht="15.75">
      <c r="A453" s="281" t="s">
        <v>708</v>
      </c>
      <c r="B453" s="282"/>
      <c r="C453" s="282"/>
      <c r="D453" s="282"/>
      <c r="E453" s="282"/>
      <c r="F453" s="282"/>
      <c r="G453" s="283"/>
    </row>
    <row r="454" spans="1:7" ht="15.75">
      <c r="A454" s="284" t="s">
        <v>433</v>
      </c>
      <c r="B454" s="285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279"/>
      <c r="B460" s="280"/>
      <c r="C460" s="280"/>
      <c r="D460" s="280"/>
      <c r="E460" s="280"/>
      <c r="F460" s="212" t="s">
        <v>451</v>
      </c>
      <c r="G460" s="213">
        <v>11.88</v>
      </c>
    </row>
    <row r="461" spans="1:7" ht="15.75">
      <c r="A461" s="289" t="s">
        <v>711</v>
      </c>
      <c r="B461" s="290"/>
      <c r="C461" s="290"/>
      <c r="D461" s="290"/>
      <c r="E461" s="290"/>
      <c r="F461" s="290"/>
      <c r="G461" s="291"/>
    </row>
    <row r="462" spans="1:7" ht="15.75">
      <c r="A462" s="284" t="s">
        <v>433</v>
      </c>
      <c r="B462" s="285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292"/>
      <c r="B468" s="293"/>
      <c r="C468" s="293"/>
      <c r="D468" s="293"/>
      <c r="E468" s="293"/>
      <c r="F468" s="227" t="s">
        <v>451</v>
      </c>
      <c r="G468" s="228">
        <v>11.99</v>
      </c>
    </row>
    <row r="469" spans="1:7" ht="16.5" thickTop="1">
      <c r="A469" s="281" t="s">
        <v>714</v>
      </c>
      <c r="B469" s="282"/>
      <c r="C469" s="282"/>
      <c r="D469" s="282"/>
      <c r="E469" s="282"/>
      <c r="F469" s="282"/>
      <c r="G469" s="283"/>
    </row>
    <row r="470" spans="1:7" ht="15.75">
      <c r="A470" s="284" t="s">
        <v>433</v>
      </c>
      <c r="B470" s="285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279"/>
      <c r="B476" s="280"/>
      <c r="C476" s="280"/>
      <c r="D476" s="280"/>
      <c r="E476" s="280"/>
      <c r="F476" s="212" t="s">
        <v>451</v>
      </c>
      <c r="G476" s="213">
        <v>14.1</v>
      </c>
    </row>
    <row r="477" spans="1:7" ht="15.75">
      <c r="A477" s="281" t="s">
        <v>717</v>
      </c>
      <c r="B477" s="282"/>
      <c r="C477" s="282"/>
      <c r="D477" s="282"/>
      <c r="E477" s="282"/>
      <c r="F477" s="282"/>
      <c r="G477" s="283"/>
    </row>
    <row r="478" spans="1:7" ht="15.75">
      <c r="A478" s="284" t="s">
        <v>433</v>
      </c>
      <c r="B478" s="285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279"/>
      <c r="B484" s="280"/>
      <c r="C484" s="280"/>
      <c r="D484" s="280"/>
      <c r="E484" s="280"/>
      <c r="F484" s="212" t="s">
        <v>451</v>
      </c>
      <c r="G484" s="213">
        <v>22.35</v>
      </c>
    </row>
    <row r="485" spans="1:7" ht="15.75">
      <c r="A485" s="281" t="s">
        <v>720</v>
      </c>
      <c r="B485" s="282"/>
      <c r="C485" s="282"/>
      <c r="D485" s="282"/>
      <c r="E485" s="282"/>
      <c r="F485" s="282"/>
      <c r="G485" s="283"/>
    </row>
    <row r="486" spans="1:7" ht="15.75">
      <c r="A486" s="284" t="s">
        <v>433</v>
      </c>
      <c r="B486" s="285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279"/>
      <c r="B492" s="280"/>
      <c r="C492" s="280"/>
      <c r="D492" s="280"/>
      <c r="E492" s="280"/>
      <c r="F492" s="212" t="s">
        <v>451</v>
      </c>
      <c r="G492" s="213">
        <v>34.369999999999997</v>
      </c>
    </row>
    <row r="493" spans="1:7" ht="15.75">
      <c r="A493" s="281" t="s">
        <v>723</v>
      </c>
      <c r="B493" s="282"/>
      <c r="C493" s="282"/>
      <c r="D493" s="282"/>
      <c r="E493" s="282"/>
      <c r="F493" s="282"/>
      <c r="G493" s="283"/>
    </row>
    <row r="494" spans="1:7" ht="15.75">
      <c r="A494" s="284" t="s">
        <v>433</v>
      </c>
      <c r="B494" s="285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279"/>
      <c r="B503" s="280"/>
      <c r="C503" s="280"/>
      <c r="D503" s="280"/>
      <c r="E503" s="280"/>
      <c r="F503" s="212" t="s">
        <v>451</v>
      </c>
      <c r="G503" s="229">
        <v>2304.87</v>
      </c>
    </row>
    <row r="504" spans="1:7" ht="15.75">
      <c r="A504" s="281" t="s">
        <v>733</v>
      </c>
      <c r="B504" s="282"/>
      <c r="C504" s="282"/>
      <c r="D504" s="282"/>
      <c r="E504" s="282"/>
      <c r="F504" s="282"/>
      <c r="G504" s="283"/>
    </row>
    <row r="505" spans="1:7" ht="15.75">
      <c r="A505" s="284" t="s">
        <v>433</v>
      </c>
      <c r="B505" s="285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279"/>
      <c r="B516" s="280"/>
      <c r="C516" s="280"/>
      <c r="D516" s="280"/>
      <c r="E516" s="280"/>
      <c r="F516" s="212" t="s">
        <v>451</v>
      </c>
      <c r="G516" s="213">
        <v>580.23</v>
      </c>
    </row>
    <row r="517" spans="1:7" ht="15.75">
      <c r="A517" s="281" t="s">
        <v>746</v>
      </c>
      <c r="B517" s="282"/>
      <c r="C517" s="282"/>
      <c r="D517" s="282"/>
      <c r="E517" s="282"/>
      <c r="F517" s="282"/>
      <c r="G517" s="283"/>
    </row>
    <row r="518" spans="1:7" ht="15.75">
      <c r="A518" s="284" t="s">
        <v>433</v>
      </c>
      <c r="B518" s="285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279"/>
      <c r="B523" s="280"/>
      <c r="C523" s="280"/>
      <c r="D523" s="280"/>
      <c r="E523" s="280"/>
      <c r="F523" s="212" t="s">
        <v>451</v>
      </c>
      <c r="G523" s="213">
        <v>32.44</v>
      </c>
    </row>
    <row r="524" spans="1:7" ht="15.75">
      <c r="A524" s="281" t="s">
        <v>748</v>
      </c>
      <c r="B524" s="282"/>
      <c r="C524" s="282"/>
      <c r="D524" s="282"/>
      <c r="E524" s="282"/>
      <c r="F524" s="282"/>
      <c r="G524" s="283"/>
    </row>
    <row r="525" spans="1:7" ht="15.75">
      <c r="A525" s="284" t="s">
        <v>433</v>
      </c>
      <c r="B525" s="285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279"/>
      <c r="B535" s="280"/>
      <c r="C535" s="280"/>
      <c r="D535" s="280"/>
      <c r="E535" s="280"/>
      <c r="F535" s="212" t="s">
        <v>451</v>
      </c>
      <c r="G535" s="213">
        <v>545.52</v>
      </c>
    </row>
    <row r="536" spans="1:7" ht="15.75">
      <c r="A536" s="281" t="s">
        <v>759</v>
      </c>
      <c r="B536" s="282"/>
      <c r="C536" s="282"/>
      <c r="D536" s="282"/>
      <c r="E536" s="282"/>
      <c r="F536" s="282"/>
      <c r="G536" s="283"/>
    </row>
    <row r="537" spans="1:7" ht="15.75">
      <c r="A537" s="284" t="s">
        <v>433</v>
      </c>
      <c r="B537" s="285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279"/>
      <c r="B545" s="280"/>
      <c r="C545" s="280"/>
      <c r="D545" s="280"/>
      <c r="E545" s="280"/>
      <c r="F545" s="212" t="s">
        <v>451</v>
      </c>
      <c r="G545" s="213">
        <v>728.55</v>
      </c>
    </row>
    <row r="546" spans="1:7" ht="15.75">
      <c r="A546" s="281" t="s">
        <v>768</v>
      </c>
      <c r="B546" s="282"/>
      <c r="C546" s="282"/>
      <c r="D546" s="282"/>
      <c r="E546" s="282"/>
      <c r="F546" s="282"/>
      <c r="G546" s="283"/>
    </row>
    <row r="547" spans="1:7" ht="15.75">
      <c r="A547" s="284" t="s">
        <v>433</v>
      </c>
      <c r="B547" s="285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279"/>
      <c r="B551" s="280"/>
      <c r="C551" s="280"/>
      <c r="D551" s="280"/>
      <c r="E551" s="280"/>
      <c r="F551" s="212" t="s">
        <v>451</v>
      </c>
      <c r="G551" s="213">
        <v>15.49</v>
      </c>
    </row>
    <row r="552" spans="1:7" ht="15.75">
      <c r="A552" s="281" t="s">
        <v>773</v>
      </c>
      <c r="B552" s="282"/>
      <c r="C552" s="282"/>
      <c r="D552" s="282"/>
      <c r="E552" s="282"/>
      <c r="F552" s="282"/>
      <c r="G552" s="283"/>
    </row>
    <row r="553" spans="1:7" ht="15.75">
      <c r="A553" s="284" t="s">
        <v>433</v>
      </c>
      <c r="B553" s="285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279"/>
      <c r="B557" s="280"/>
      <c r="C557" s="280"/>
      <c r="D557" s="280"/>
      <c r="E557" s="280"/>
      <c r="F557" s="212" t="s">
        <v>451</v>
      </c>
      <c r="G557" s="213">
        <v>11.94</v>
      </c>
    </row>
    <row r="558" spans="1:7" ht="15.75">
      <c r="A558" s="281" t="s">
        <v>776</v>
      </c>
      <c r="B558" s="282"/>
      <c r="C558" s="282"/>
      <c r="D558" s="282"/>
      <c r="E558" s="282"/>
      <c r="F558" s="282"/>
      <c r="G558" s="283"/>
    </row>
    <row r="559" spans="1:7" ht="15.75">
      <c r="A559" s="284" t="s">
        <v>433</v>
      </c>
      <c r="B559" s="285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279"/>
      <c r="B563" s="280"/>
      <c r="C563" s="280"/>
      <c r="D563" s="280"/>
      <c r="E563" s="280"/>
      <c r="F563" s="212" t="s">
        <v>451</v>
      </c>
      <c r="G563" s="213">
        <v>18.8</v>
      </c>
    </row>
    <row r="564" spans="1:7" ht="29.25" customHeight="1">
      <c r="A564" s="281" t="s">
        <v>778</v>
      </c>
      <c r="B564" s="282"/>
      <c r="C564" s="282"/>
      <c r="D564" s="282"/>
      <c r="E564" s="282"/>
      <c r="F564" s="282"/>
      <c r="G564" s="283"/>
    </row>
    <row r="565" spans="1:7" ht="15.75">
      <c r="A565" s="284" t="s">
        <v>433</v>
      </c>
      <c r="B565" s="285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279"/>
      <c r="B570" s="280"/>
      <c r="C570" s="280"/>
      <c r="D570" s="280"/>
      <c r="E570" s="280"/>
      <c r="F570" s="212" t="s">
        <v>451</v>
      </c>
      <c r="G570" s="213">
        <f>SUM(G566:G569)</f>
        <v>2.83</v>
      </c>
    </row>
    <row r="571" spans="1:7" ht="31.5" customHeight="1">
      <c r="A571" s="281" t="s">
        <v>787</v>
      </c>
      <c r="B571" s="282"/>
      <c r="C571" s="282"/>
      <c r="D571" s="282"/>
      <c r="E571" s="282"/>
      <c r="F571" s="282"/>
      <c r="G571" s="283"/>
    </row>
    <row r="572" spans="1:7" ht="15.75">
      <c r="A572" s="284" t="s">
        <v>433</v>
      </c>
      <c r="B572" s="285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279"/>
      <c r="B577" s="280"/>
      <c r="C577" s="280"/>
      <c r="D577" s="280"/>
      <c r="E577" s="280"/>
      <c r="F577" s="212" t="s">
        <v>451</v>
      </c>
      <c r="G577" s="213">
        <f>SUM(G573:G576)</f>
        <v>4.17</v>
      </c>
    </row>
    <row r="578" spans="1:7" ht="27.75" customHeight="1">
      <c r="A578" s="281" t="s">
        <v>791</v>
      </c>
      <c r="B578" s="282"/>
      <c r="C578" s="282"/>
      <c r="D578" s="282"/>
      <c r="E578" s="282"/>
      <c r="F578" s="282"/>
      <c r="G578" s="283"/>
    </row>
    <row r="579" spans="1:7" ht="15.75">
      <c r="A579" s="284" t="s">
        <v>433</v>
      </c>
      <c r="B579" s="285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279"/>
      <c r="B584" s="280"/>
      <c r="C584" s="280"/>
      <c r="D584" s="280"/>
      <c r="E584" s="280"/>
      <c r="F584" s="212" t="s">
        <v>451</v>
      </c>
      <c r="G584" s="213">
        <f>SUM(G580:G583)</f>
        <v>6.92</v>
      </c>
    </row>
    <row r="585" spans="1:7" ht="30.75" customHeight="1">
      <c r="A585" s="281" t="s">
        <v>794</v>
      </c>
      <c r="B585" s="282"/>
      <c r="C585" s="282"/>
      <c r="D585" s="282"/>
      <c r="E585" s="282"/>
      <c r="F585" s="282"/>
      <c r="G585" s="283"/>
    </row>
    <row r="586" spans="1:7" ht="15.75">
      <c r="A586" s="284" t="s">
        <v>433</v>
      </c>
      <c r="B586" s="285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286"/>
      <c r="B591" s="287"/>
      <c r="C591" s="287"/>
      <c r="D591" s="287"/>
      <c r="E591" s="288"/>
      <c r="F591" s="212" t="s">
        <v>451</v>
      </c>
      <c r="G591" s="213">
        <f>SUM(G587:G590)</f>
        <v>5.6199999999999992</v>
      </c>
    </row>
    <row r="592" spans="1:7" ht="28.5" customHeight="1">
      <c r="A592" s="281" t="s">
        <v>919</v>
      </c>
      <c r="B592" s="282"/>
      <c r="C592" s="282"/>
      <c r="D592" s="282"/>
      <c r="E592" s="282"/>
      <c r="F592" s="282"/>
      <c r="G592" s="283"/>
    </row>
    <row r="593" spans="1:7" ht="15.75">
      <c r="A593" s="284" t="s">
        <v>433</v>
      </c>
      <c r="B593" s="285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279"/>
      <c r="B598" s="280"/>
      <c r="C598" s="280"/>
      <c r="D598" s="280"/>
      <c r="E598" s="280"/>
      <c r="F598" s="212" t="s">
        <v>451</v>
      </c>
      <c r="G598" s="213">
        <f>SUM(G594:G597)</f>
        <v>11.25</v>
      </c>
    </row>
    <row r="599" spans="1:7" ht="15.75">
      <c r="A599" s="281" t="s">
        <v>920</v>
      </c>
      <c r="B599" s="282"/>
      <c r="C599" s="282"/>
      <c r="D599" s="282"/>
      <c r="E599" s="282"/>
      <c r="F599" s="282"/>
      <c r="G599" s="283"/>
    </row>
    <row r="600" spans="1:7" ht="15.75">
      <c r="A600" s="284" t="s">
        <v>433</v>
      </c>
      <c r="B600" s="285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279"/>
      <c r="B605" s="280"/>
      <c r="C605" s="280"/>
      <c r="D605" s="280"/>
      <c r="E605" s="280"/>
      <c r="F605" s="212" t="s">
        <v>451</v>
      </c>
      <c r="G605" s="213">
        <f>SUM(G601:G604)</f>
        <v>69.12</v>
      </c>
    </row>
    <row r="606" spans="1:7" ht="15.75">
      <c r="A606" s="281" t="s">
        <v>797</v>
      </c>
      <c r="B606" s="282"/>
      <c r="C606" s="282"/>
      <c r="D606" s="282"/>
      <c r="E606" s="282"/>
      <c r="F606" s="282"/>
      <c r="G606" s="283"/>
    </row>
    <row r="607" spans="1:7" ht="15.75">
      <c r="A607" s="284" t="s">
        <v>433</v>
      </c>
      <c r="B607" s="285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279"/>
      <c r="B611" s="280"/>
      <c r="C611" s="280"/>
      <c r="D611" s="280"/>
      <c r="E611" s="280"/>
      <c r="F611" s="212" t="s">
        <v>451</v>
      </c>
      <c r="G611" s="213">
        <v>120.55</v>
      </c>
    </row>
    <row r="612" spans="1:7" ht="15.75">
      <c r="A612" s="281" t="s">
        <v>799</v>
      </c>
      <c r="B612" s="282"/>
      <c r="C612" s="282"/>
      <c r="D612" s="282"/>
      <c r="E612" s="282"/>
      <c r="F612" s="282"/>
      <c r="G612" s="283"/>
    </row>
    <row r="613" spans="1:7" ht="15.75">
      <c r="A613" s="284" t="s">
        <v>433</v>
      </c>
      <c r="B613" s="285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279"/>
      <c r="B617" s="280"/>
      <c r="C617" s="280"/>
      <c r="D617" s="280"/>
      <c r="E617" s="280"/>
      <c r="F617" s="212" t="s">
        <v>451</v>
      </c>
      <c r="G617" s="213">
        <v>25.17</v>
      </c>
    </row>
    <row r="618" spans="1:7" ht="15.75">
      <c r="A618" s="281" t="s">
        <v>801</v>
      </c>
      <c r="B618" s="282"/>
      <c r="C618" s="282"/>
      <c r="D618" s="282"/>
      <c r="E618" s="282"/>
      <c r="F618" s="282"/>
      <c r="G618" s="283"/>
    </row>
    <row r="619" spans="1:7" ht="15.75">
      <c r="A619" s="284" t="s">
        <v>433</v>
      </c>
      <c r="B619" s="285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279"/>
      <c r="B623" s="280"/>
      <c r="C623" s="280"/>
      <c r="D623" s="280"/>
      <c r="E623" s="280"/>
      <c r="F623" s="212" t="s">
        <v>451</v>
      </c>
      <c r="G623" s="213">
        <v>24.78</v>
      </c>
    </row>
    <row r="624" spans="1:7" ht="15.75">
      <c r="A624" s="281" t="s">
        <v>803</v>
      </c>
      <c r="B624" s="282"/>
      <c r="C624" s="282"/>
      <c r="D624" s="282"/>
      <c r="E624" s="282"/>
      <c r="F624" s="282"/>
      <c r="G624" s="283"/>
    </row>
    <row r="625" spans="1:7" ht="15.75">
      <c r="A625" s="284" t="s">
        <v>433</v>
      </c>
      <c r="B625" s="285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279"/>
      <c r="B629" s="280"/>
      <c r="C629" s="280"/>
      <c r="D629" s="280"/>
      <c r="E629" s="280"/>
      <c r="F629" s="212" t="s">
        <v>451</v>
      </c>
      <c r="G629" s="213">
        <v>28.39</v>
      </c>
    </row>
    <row r="630" spans="1:7" ht="15.75">
      <c r="A630" s="281" t="s">
        <v>805</v>
      </c>
      <c r="B630" s="282"/>
      <c r="C630" s="282"/>
      <c r="D630" s="282"/>
      <c r="E630" s="282"/>
      <c r="F630" s="282"/>
      <c r="G630" s="283"/>
    </row>
    <row r="631" spans="1:7" ht="15.75">
      <c r="A631" s="284" t="s">
        <v>433</v>
      </c>
      <c r="B631" s="285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279"/>
      <c r="B635" s="280"/>
      <c r="C635" s="280"/>
      <c r="D635" s="280"/>
      <c r="E635" s="280"/>
      <c r="F635" s="212" t="s">
        <v>451</v>
      </c>
      <c r="G635" s="213">
        <v>94.64</v>
      </c>
    </row>
    <row r="636" spans="1:7" ht="15.75">
      <c r="A636" s="281" t="s">
        <v>808</v>
      </c>
      <c r="B636" s="282"/>
      <c r="C636" s="282"/>
      <c r="D636" s="282"/>
      <c r="E636" s="282"/>
      <c r="F636" s="282"/>
      <c r="G636" s="283"/>
    </row>
    <row r="637" spans="1:7" ht="15.75">
      <c r="A637" s="284" t="s">
        <v>433</v>
      </c>
      <c r="B637" s="285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279"/>
      <c r="B641" s="280"/>
      <c r="C641" s="280"/>
      <c r="D641" s="280"/>
      <c r="E641" s="280"/>
      <c r="F641" s="212" t="s">
        <v>451</v>
      </c>
      <c r="G641" s="213">
        <v>28.09</v>
      </c>
    </row>
    <row r="642" spans="1:7" ht="15.75">
      <c r="A642" s="281" t="s">
        <v>811</v>
      </c>
      <c r="B642" s="282"/>
      <c r="C642" s="282"/>
      <c r="D642" s="282"/>
      <c r="E642" s="282"/>
      <c r="F642" s="282"/>
      <c r="G642" s="283"/>
    </row>
    <row r="643" spans="1:7" ht="15.75">
      <c r="A643" s="284" t="s">
        <v>433</v>
      </c>
      <c r="B643" s="285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279"/>
      <c r="B647" s="280"/>
      <c r="C647" s="280"/>
      <c r="D647" s="280"/>
      <c r="E647" s="280"/>
      <c r="F647" s="212" t="s">
        <v>451</v>
      </c>
      <c r="G647" s="213">
        <v>15.85</v>
      </c>
    </row>
    <row r="648" spans="1:7" ht="15.75">
      <c r="A648" s="281" t="s">
        <v>813</v>
      </c>
      <c r="B648" s="282"/>
      <c r="C648" s="282"/>
      <c r="D648" s="282"/>
      <c r="E648" s="282"/>
      <c r="F648" s="282"/>
      <c r="G648" s="283"/>
    </row>
    <row r="649" spans="1:7" ht="15.75">
      <c r="A649" s="284" t="s">
        <v>433</v>
      </c>
      <c r="B649" s="285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279"/>
      <c r="B653" s="280"/>
      <c r="C653" s="280"/>
      <c r="D653" s="280"/>
      <c r="E653" s="280"/>
      <c r="F653" s="212" t="s">
        <v>451</v>
      </c>
      <c r="G653" s="213">
        <v>40.44</v>
      </c>
    </row>
    <row r="654" spans="1:7" ht="15.75">
      <c r="A654" s="281" t="s">
        <v>831</v>
      </c>
      <c r="B654" s="282"/>
      <c r="C654" s="282"/>
      <c r="D654" s="282"/>
      <c r="E654" s="282"/>
      <c r="F654" s="282"/>
      <c r="G654" s="283"/>
    </row>
    <row r="655" spans="1:7" ht="15.75">
      <c r="A655" s="284" t="s">
        <v>433</v>
      </c>
      <c r="B655" s="285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279"/>
      <c r="B659" s="280"/>
      <c r="C659" s="280"/>
      <c r="D659" s="280"/>
      <c r="E659" s="280"/>
      <c r="F659" s="212" t="s">
        <v>451</v>
      </c>
      <c r="G659" s="213">
        <v>124.76</v>
      </c>
    </row>
    <row r="660" spans="1:7" ht="15.75">
      <c r="A660" s="281" t="s">
        <v>834</v>
      </c>
      <c r="B660" s="282"/>
      <c r="C660" s="282"/>
      <c r="D660" s="282"/>
      <c r="E660" s="282"/>
      <c r="F660" s="282"/>
      <c r="G660" s="283"/>
    </row>
    <row r="661" spans="1:7" ht="15.75">
      <c r="A661" s="284" t="s">
        <v>433</v>
      </c>
      <c r="B661" s="285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279"/>
      <c r="B665" s="280"/>
      <c r="C665" s="280"/>
      <c r="D665" s="280"/>
      <c r="E665" s="280"/>
      <c r="F665" s="212" t="s">
        <v>451</v>
      </c>
      <c r="G665" s="213">
        <v>139.26</v>
      </c>
    </row>
    <row r="666" spans="1:7" ht="15.75">
      <c r="A666" s="281" t="s">
        <v>837</v>
      </c>
      <c r="B666" s="282"/>
      <c r="C666" s="282"/>
      <c r="D666" s="282"/>
      <c r="E666" s="282"/>
      <c r="F666" s="282"/>
      <c r="G666" s="283"/>
    </row>
    <row r="667" spans="1:7" ht="15.75">
      <c r="A667" s="284" t="s">
        <v>433</v>
      </c>
      <c r="B667" s="285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279"/>
      <c r="B671" s="280"/>
      <c r="C671" s="280"/>
      <c r="D671" s="280"/>
      <c r="E671" s="280"/>
      <c r="F671" s="212" t="s">
        <v>451</v>
      </c>
      <c r="G671" s="213">
        <v>130.57</v>
      </c>
    </row>
    <row r="672" spans="1:7" ht="15.75">
      <c r="A672" s="281" t="s">
        <v>816</v>
      </c>
      <c r="B672" s="282"/>
      <c r="C672" s="282"/>
      <c r="D672" s="282"/>
      <c r="E672" s="282"/>
      <c r="F672" s="282"/>
      <c r="G672" s="283"/>
    </row>
    <row r="673" spans="1:7" ht="15.75">
      <c r="A673" s="284" t="s">
        <v>433</v>
      </c>
      <c r="B673" s="285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279"/>
      <c r="B677" s="280"/>
      <c r="C677" s="280"/>
      <c r="D677" s="280"/>
      <c r="E677" s="280"/>
      <c r="F677" s="212" t="s">
        <v>451</v>
      </c>
      <c r="G677" s="213">
        <v>17.54</v>
      </c>
    </row>
    <row r="678" spans="1:7" ht="15.75">
      <c r="A678" s="281" t="s">
        <v>819</v>
      </c>
      <c r="B678" s="282"/>
      <c r="C678" s="282"/>
      <c r="D678" s="282"/>
      <c r="E678" s="282"/>
      <c r="F678" s="282"/>
      <c r="G678" s="283"/>
    </row>
    <row r="679" spans="1:7" ht="15.75">
      <c r="A679" s="284" t="s">
        <v>433</v>
      </c>
      <c r="B679" s="285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279"/>
      <c r="B683" s="280"/>
      <c r="C683" s="280"/>
      <c r="D683" s="280"/>
      <c r="E683" s="280"/>
      <c r="F683" s="212" t="s">
        <v>451</v>
      </c>
      <c r="G683" s="213">
        <v>5.5</v>
      </c>
    </row>
    <row r="684" spans="1:7" ht="15.75">
      <c r="A684" s="281" t="s">
        <v>821</v>
      </c>
      <c r="B684" s="282"/>
      <c r="C684" s="282"/>
      <c r="D684" s="282"/>
      <c r="E684" s="282"/>
      <c r="F684" s="282"/>
      <c r="G684" s="283"/>
    </row>
    <row r="685" spans="1:7" ht="15.75">
      <c r="A685" s="284" t="s">
        <v>433</v>
      </c>
      <c r="B685" s="285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279"/>
      <c r="B689" s="280"/>
      <c r="C689" s="280"/>
      <c r="D689" s="280"/>
      <c r="E689" s="280"/>
      <c r="F689" s="212" t="s">
        <v>451</v>
      </c>
      <c r="G689" s="213">
        <v>3.07</v>
      </c>
    </row>
    <row r="690" spans="1:7" ht="15.75">
      <c r="A690" s="281" t="s">
        <v>823</v>
      </c>
      <c r="B690" s="282"/>
      <c r="C690" s="282"/>
      <c r="D690" s="282"/>
      <c r="E690" s="282"/>
      <c r="F690" s="282"/>
      <c r="G690" s="283"/>
    </row>
    <row r="691" spans="1:7" ht="15.75">
      <c r="A691" s="284" t="s">
        <v>433</v>
      </c>
      <c r="B691" s="285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279"/>
      <c r="B695" s="280"/>
      <c r="C695" s="280"/>
      <c r="D695" s="280"/>
      <c r="E695" s="280"/>
      <c r="F695" s="212" t="s">
        <v>451</v>
      </c>
      <c r="G695" s="213">
        <v>395.13</v>
      </c>
    </row>
    <row r="696" spans="1:7" ht="15.75">
      <c r="A696" s="281" t="s">
        <v>839</v>
      </c>
      <c r="B696" s="282"/>
      <c r="C696" s="282"/>
      <c r="D696" s="282"/>
      <c r="E696" s="282"/>
      <c r="F696" s="282"/>
      <c r="G696" s="283"/>
    </row>
    <row r="697" spans="1:7" ht="15.75">
      <c r="A697" s="284" t="s">
        <v>433</v>
      </c>
      <c r="B697" s="285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279"/>
      <c r="B707" s="280"/>
      <c r="C707" s="280"/>
      <c r="D707" s="280"/>
      <c r="E707" s="280"/>
      <c r="F707" s="212" t="s">
        <v>451</v>
      </c>
      <c r="G707" s="213">
        <v>582.08000000000004</v>
      </c>
    </row>
    <row r="708" spans="1:7" ht="15.75">
      <c r="A708" s="281" t="s">
        <v>864</v>
      </c>
      <c r="B708" s="282"/>
      <c r="C708" s="282"/>
      <c r="D708" s="282"/>
      <c r="E708" s="282"/>
      <c r="F708" s="282"/>
      <c r="G708" s="283"/>
    </row>
    <row r="709" spans="1:7" ht="15.75">
      <c r="A709" s="284" t="s">
        <v>433</v>
      </c>
      <c r="B709" s="285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279"/>
      <c r="B720" s="280"/>
      <c r="C720" s="280"/>
      <c r="D720" s="280"/>
      <c r="E720" s="280"/>
      <c r="F720" s="212" t="s">
        <v>451</v>
      </c>
      <c r="G720" s="213">
        <v>344.81</v>
      </c>
    </row>
    <row r="721" spans="1:7" ht="15.75">
      <c r="A721" s="281" t="s">
        <v>870</v>
      </c>
      <c r="B721" s="282"/>
      <c r="C721" s="282"/>
      <c r="D721" s="282"/>
      <c r="E721" s="282"/>
      <c r="F721" s="282"/>
      <c r="G721" s="283"/>
    </row>
    <row r="722" spans="1:7" ht="15.75">
      <c r="A722" s="284" t="s">
        <v>433</v>
      </c>
      <c r="B722" s="285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279"/>
      <c r="B730" s="280"/>
      <c r="C730" s="280"/>
      <c r="D730" s="280"/>
      <c r="E730" s="280"/>
      <c r="F730" s="212" t="s">
        <v>451</v>
      </c>
      <c r="G730" s="213">
        <v>157.4</v>
      </c>
    </row>
    <row r="731" spans="1:7" ht="15.75">
      <c r="A731" s="281" t="s">
        <v>871</v>
      </c>
      <c r="B731" s="282"/>
      <c r="C731" s="282"/>
      <c r="D731" s="282"/>
      <c r="E731" s="282"/>
      <c r="F731" s="282"/>
      <c r="G731" s="283"/>
    </row>
    <row r="732" spans="1:7" ht="15.75">
      <c r="A732" s="284" t="s">
        <v>433</v>
      </c>
      <c r="B732" s="285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279"/>
      <c r="B737" s="280"/>
      <c r="C737" s="280"/>
      <c r="D737" s="280"/>
      <c r="E737" s="280"/>
      <c r="F737" s="212" t="s">
        <v>451</v>
      </c>
      <c r="G737" s="213">
        <v>400.11</v>
      </c>
    </row>
  </sheetData>
  <mergeCells count="286"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4"/>
      <c r="B1" s="244"/>
      <c r="C1" s="244"/>
      <c r="D1" s="244"/>
      <c r="E1" s="244"/>
    </row>
    <row r="2" spans="1:7">
      <c r="A2" s="244"/>
      <c r="B2" s="244"/>
      <c r="C2" s="244"/>
      <c r="D2" s="244"/>
      <c r="E2" s="244"/>
    </row>
    <row r="3" spans="1:7">
      <c r="A3" s="244"/>
      <c r="B3" s="244"/>
      <c r="C3" s="244"/>
      <c r="D3" s="244"/>
      <c r="E3" s="244"/>
    </row>
    <row r="4" spans="1:7" ht="27" customHeight="1">
      <c r="A4" s="244"/>
      <c r="B4" s="244"/>
      <c r="C4" s="244"/>
      <c r="D4" s="244"/>
      <c r="E4" s="244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3" t="s">
        <v>0</v>
      </c>
      <c r="B6" s="253"/>
      <c r="C6" s="253"/>
      <c r="D6" s="253"/>
      <c r="E6" s="92" t="s">
        <v>81</v>
      </c>
    </row>
    <row r="7" spans="1:7" ht="33" customHeight="1">
      <c r="A7" s="253" t="str">
        <f>ORÇAMENTO!A8</f>
        <v>OBRA: CENTRO DE REFERÊNCIA EM SAÚDE</v>
      </c>
      <c r="B7" s="253"/>
      <c r="C7" s="253"/>
      <c r="D7" s="253"/>
      <c r="E7" s="328">
        <v>44671</v>
      </c>
    </row>
    <row r="8" spans="1:7" ht="21.75" customHeight="1">
      <c r="A8" s="253" t="s">
        <v>929</v>
      </c>
      <c r="B8" s="253"/>
      <c r="C8" s="253"/>
      <c r="D8" s="253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view="pageBreakPreview" topLeftCell="A3" zoomScale="90" zoomScaleNormal="90" zoomScaleSheetLayoutView="9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4"/>
      <c r="B1" s="244"/>
      <c r="C1" s="244"/>
      <c r="D1" s="244"/>
      <c r="E1" s="244"/>
      <c r="F1" s="244"/>
      <c r="G1" s="244"/>
      <c r="H1" s="3"/>
      <c r="I1" s="3"/>
    </row>
    <row r="2" spans="1:9">
      <c r="A2" s="244"/>
      <c r="B2" s="244"/>
      <c r="C2" s="244"/>
      <c r="D2" s="244"/>
      <c r="E2" s="244"/>
      <c r="F2" s="244"/>
      <c r="G2" s="244"/>
      <c r="H2" s="3"/>
      <c r="I2" s="3"/>
    </row>
    <row r="3" spans="1:9">
      <c r="A3" s="244"/>
      <c r="B3" s="244"/>
      <c r="C3" s="244"/>
      <c r="D3" s="244"/>
      <c r="E3" s="244"/>
      <c r="F3" s="244"/>
      <c r="G3" s="244"/>
      <c r="H3" s="3"/>
      <c r="I3" s="3"/>
    </row>
    <row r="4" spans="1:9" ht="15" customHeight="1">
      <c r="A4" s="244"/>
      <c r="B4" s="244"/>
      <c r="C4" s="244"/>
      <c r="D4" s="244"/>
      <c r="E4" s="244"/>
      <c r="F4" s="244"/>
      <c r="G4" s="244"/>
      <c r="H4" s="3"/>
      <c r="I4" s="3"/>
    </row>
    <row r="5" spans="1:9" ht="21" customHeight="1">
      <c r="A5" s="244"/>
      <c r="B5" s="244"/>
      <c r="C5" s="244"/>
      <c r="D5" s="244"/>
      <c r="E5" s="244"/>
      <c r="F5" s="244"/>
      <c r="G5" s="244"/>
      <c r="H5" s="3"/>
      <c r="I5" s="3"/>
    </row>
    <row r="6" spans="1:9" ht="15.75" thickBot="1">
      <c r="A6" s="245"/>
      <c r="B6" s="245"/>
      <c r="C6" s="245"/>
      <c r="D6" s="245"/>
      <c r="E6" s="245"/>
      <c r="F6" s="245"/>
      <c r="G6" s="245"/>
      <c r="H6" s="4"/>
      <c r="I6" s="4"/>
    </row>
    <row r="7" spans="1:9" ht="29.25" customHeight="1" thickBot="1">
      <c r="A7" s="344" t="s">
        <v>0</v>
      </c>
      <c r="B7" s="345"/>
      <c r="C7" s="345"/>
      <c r="D7" s="346" t="s">
        <v>427</v>
      </c>
      <c r="E7" s="345"/>
      <c r="F7" s="345"/>
      <c r="G7" s="347"/>
      <c r="H7" s="37"/>
      <c r="I7" s="37"/>
    </row>
    <row r="8" spans="1:9" ht="31.5" customHeight="1" thickTop="1" thickBot="1">
      <c r="A8" s="341" t="str">
        <f>CÁLCULO!A7</f>
        <v>OBRA: CENTRO DE REFERÊNCIA EM SAÚDE</v>
      </c>
      <c r="B8" s="342"/>
      <c r="C8" s="343"/>
      <c r="D8" s="351" t="s">
        <v>84</v>
      </c>
      <c r="E8" s="352"/>
      <c r="F8" s="352"/>
      <c r="G8" s="353"/>
      <c r="H8" s="36"/>
      <c r="I8" s="36"/>
    </row>
    <row r="9" spans="1:9" ht="27.75" customHeight="1" thickTop="1" thickBot="1">
      <c r="A9" s="341" t="s">
        <v>930</v>
      </c>
      <c r="B9" s="342"/>
      <c r="C9" s="342"/>
      <c r="D9" s="348">
        <f>ORÇAMENTO!H125</f>
        <v>191890.37</v>
      </c>
      <c r="E9" s="349"/>
      <c r="F9" s="349"/>
      <c r="G9" s="350"/>
      <c r="H9" s="36"/>
      <c r="I9" s="36"/>
    </row>
    <row r="10" spans="1:9" ht="15.75" thickTop="1">
      <c r="A10" s="339"/>
      <c r="B10" s="327"/>
      <c r="C10" s="327"/>
      <c r="D10" s="327"/>
      <c r="E10" s="327"/>
      <c r="F10" s="327"/>
      <c r="G10" s="340"/>
    </row>
    <row r="11" spans="1:9">
      <c r="A11" s="366" t="s">
        <v>56</v>
      </c>
      <c r="B11" s="367"/>
      <c r="C11" s="367"/>
      <c r="D11" s="367"/>
      <c r="E11" s="367"/>
      <c r="F11" s="367"/>
      <c r="G11" s="368"/>
    </row>
    <row r="12" spans="1:9">
      <c r="A12" s="366"/>
      <c r="B12" s="367"/>
      <c r="C12" s="367"/>
      <c r="D12" s="367"/>
      <c r="E12" s="367"/>
      <c r="F12" s="367"/>
      <c r="G12" s="368"/>
    </row>
    <row r="13" spans="1:9" ht="15.75">
      <c r="A13" s="369" t="s">
        <v>1</v>
      </c>
      <c r="B13" s="365" t="s">
        <v>2</v>
      </c>
      <c r="C13" s="365" t="s">
        <v>43</v>
      </c>
      <c r="D13" s="370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69"/>
      <c r="B14" s="365"/>
      <c r="C14" s="365"/>
      <c r="D14" s="370"/>
      <c r="E14" s="63">
        <v>30</v>
      </c>
      <c r="F14" s="63">
        <v>60</v>
      </c>
      <c r="G14" s="106">
        <v>90</v>
      </c>
    </row>
    <row r="15" spans="1:9" ht="15.75" thickBot="1">
      <c r="A15" s="330" t="s">
        <v>5</v>
      </c>
      <c r="B15" s="337" t="str">
        <f>ORÇAMENTO!B14</f>
        <v>SERVIÇOS PRELIMINARES</v>
      </c>
      <c r="C15" s="338">
        <f>ORÇAMENTO!H14</f>
        <v>1955.81</v>
      </c>
      <c r="D15" s="336">
        <f>ROUND(C15/$C$39,11)</f>
        <v>1.019233013E-2</v>
      </c>
      <c r="E15" s="71">
        <v>1</v>
      </c>
      <c r="F15" s="61"/>
      <c r="G15" s="107"/>
    </row>
    <row r="16" spans="1:9">
      <c r="A16" s="331"/>
      <c r="B16" s="337"/>
      <c r="C16" s="338"/>
      <c r="D16" s="336"/>
      <c r="E16" s="70">
        <f>E15*$C$15</f>
        <v>1955.81</v>
      </c>
      <c r="F16" s="62"/>
      <c r="G16" s="108"/>
    </row>
    <row r="17" spans="1:7" ht="15.75" thickBot="1">
      <c r="A17" s="330" t="s">
        <v>8</v>
      </c>
      <c r="B17" s="337" t="str">
        <f>ORÇAMENTO!B18</f>
        <v>MOVIMENTO DE TERRA</v>
      </c>
      <c r="C17" s="338">
        <f>ORÇAMENTO!H18</f>
        <v>1264.5</v>
      </c>
      <c r="D17" s="336">
        <f>ROUND(C17/$C$39,11)</f>
        <v>6.5897001499999998E-3</v>
      </c>
      <c r="E17" s="89">
        <v>1</v>
      </c>
      <c r="F17" s="89"/>
      <c r="G17" s="109"/>
    </row>
    <row r="18" spans="1:7">
      <c r="A18" s="331"/>
      <c r="B18" s="337"/>
      <c r="C18" s="338"/>
      <c r="D18" s="336"/>
      <c r="E18" s="104">
        <f>E17*$C$17</f>
        <v>1264.5</v>
      </c>
      <c r="F18" s="62"/>
      <c r="G18" s="62"/>
    </row>
    <row r="19" spans="1:7" ht="15.75" thickBot="1">
      <c r="A19" s="330" t="s">
        <v>11</v>
      </c>
      <c r="B19" s="337" t="str">
        <f>ORÇAMENTO!B21</f>
        <v>ESTRUTURAL</v>
      </c>
      <c r="C19" s="338">
        <f>ORÇAMENTO!H21</f>
        <v>12375.15</v>
      </c>
      <c r="D19" s="336">
        <f>ROUND(C19/$C$39,11)</f>
        <v>6.4490729780000006E-2</v>
      </c>
      <c r="E19" s="71">
        <v>1</v>
      </c>
      <c r="F19" s="61"/>
      <c r="G19" s="61"/>
    </row>
    <row r="20" spans="1:7">
      <c r="A20" s="331"/>
      <c r="B20" s="337"/>
      <c r="C20" s="338"/>
      <c r="D20" s="336"/>
      <c r="E20" s="70">
        <f>E19*$C$19</f>
        <v>12375.15</v>
      </c>
      <c r="F20" s="62"/>
      <c r="G20" s="62"/>
    </row>
    <row r="21" spans="1:7" ht="15.75" thickBot="1">
      <c r="A21" s="330" t="s">
        <v>13</v>
      </c>
      <c r="B21" s="332" t="str">
        <f>ORÇAMENTO!B28</f>
        <v>ALVENARIA</v>
      </c>
      <c r="C21" s="334">
        <f>ORÇAMENTO!H28</f>
        <v>35400.29</v>
      </c>
      <c r="D21" s="336">
        <f>ROUND(C21/$C$39,11)</f>
        <v>0.18448184763</v>
      </c>
      <c r="E21" s="71">
        <v>1</v>
      </c>
      <c r="F21" s="62"/>
      <c r="G21" s="108"/>
    </row>
    <row r="22" spans="1:7">
      <c r="A22" s="331"/>
      <c r="B22" s="333"/>
      <c r="C22" s="335"/>
      <c r="D22" s="336"/>
      <c r="E22" s="70">
        <f>E21*$C$21</f>
        <v>35400.29</v>
      </c>
      <c r="F22" s="62"/>
      <c r="G22" s="108"/>
    </row>
    <row r="23" spans="1:7" ht="15.75" thickBot="1">
      <c r="A23" s="330" t="s">
        <v>206</v>
      </c>
      <c r="B23" s="332" t="str">
        <f>ORÇAMENTO!B34</f>
        <v>PINTURA</v>
      </c>
      <c r="C23" s="334">
        <f>ORÇAMENTO!H34</f>
        <v>11861.29</v>
      </c>
      <c r="D23" s="336">
        <f>ROUND(C23/$C$39,11)</f>
        <v>6.1812846570000003E-2</v>
      </c>
      <c r="E23" s="62"/>
      <c r="F23" s="62"/>
      <c r="G23" s="110">
        <v>1</v>
      </c>
    </row>
    <row r="24" spans="1:7">
      <c r="A24" s="331"/>
      <c r="B24" s="333"/>
      <c r="C24" s="335"/>
      <c r="D24" s="336"/>
      <c r="E24" s="62"/>
      <c r="F24" s="62"/>
      <c r="G24" s="111">
        <f>G23*$C$23</f>
        <v>11861.29</v>
      </c>
    </row>
    <row r="25" spans="1:7" ht="15.75" thickBot="1">
      <c r="A25" s="330" t="s">
        <v>207</v>
      </c>
      <c r="B25" s="332" t="str">
        <f>ORÇAMENTO!B37</f>
        <v>COBERTURA</v>
      </c>
      <c r="C25" s="334">
        <f>ORÇAMENTO!H37</f>
        <v>16533.469999999998</v>
      </c>
      <c r="D25" s="336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1"/>
      <c r="B26" s="333"/>
      <c r="C26" s="335"/>
      <c r="D26" s="336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0" t="s">
        <v>208</v>
      </c>
      <c r="B27" s="332" t="str">
        <f>ORÇAMENTO!B41</f>
        <v>PISO</v>
      </c>
      <c r="C27" s="334">
        <f>ORÇAMENTO!H41</f>
        <v>12845.02</v>
      </c>
      <c r="D27" s="336">
        <f>ROUND(C27/$C$39,11)</f>
        <v>6.693936751E-2</v>
      </c>
      <c r="E27" s="62"/>
      <c r="F27" s="71">
        <v>1</v>
      </c>
      <c r="G27" s="108"/>
    </row>
    <row r="28" spans="1:7">
      <c r="A28" s="331"/>
      <c r="B28" s="333"/>
      <c r="C28" s="335"/>
      <c r="D28" s="336"/>
      <c r="E28" s="62"/>
      <c r="F28" s="70">
        <f>F27*$C$27</f>
        <v>12845.02</v>
      </c>
      <c r="G28" s="108"/>
    </row>
    <row r="29" spans="1:7" ht="15.75" thickBot="1">
      <c r="A29" s="330" t="s">
        <v>209</v>
      </c>
      <c r="B29" s="332" t="str">
        <f>ORÇAMENTO!B45</f>
        <v>FORRO</v>
      </c>
      <c r="C29" s="334">
        <f>ORÇAMENTO!H45</f>
        <v>5600.49</v>
      </c>
      <c r="D29" s="336">
        <f>ROUND(C29/$C$39,11)</f>
        <v>2.918588359E-2</v>
      </c>
      <c r="E29" s="62"/>
      <c r="F29" s="71">
        <v>1</v>
      </c>
      <c r="G29" s="108"/>
    </row>
    <row r="30" spans="1:7">
      <c r="A30" s="331"/>
      <c r="B30" s="333"/>
      <c r="C30" s="335"/>
      <c r="D30" s="336"/>
      <c r="E30" s="62"/>
      <c r="F30" s="70">
        <f>F29*$C$29</f>
        <v>5600.49</v>
      </c>
      <c r="G30" s="108"/>
    </row>
    <row r="31" spans="1:7" ht="15.75" thickBot="1">
      <c r="A31" s="330" t="s">
        <v>210</v>
      </c>
      <c r="B31" s="332" t="str">
        <f>ORÇAMENTO!B48</f>
        <v>ESQUADRIA</v>
      </c>
      <c r="C31" s="334">
        <f>ORÇAMENTO!H48</f>
        <v>11502.33</v>
      </c>
      <c r="D31" s="336">
        <f>ROUND(C31/$C$39,11)</f>
        <v>5.994219512E-2</v>
      </c>
      <c r="E31" s="62"/>
      <c r="F31" s="62"/>
      <c r="G31" s="110">
        <v>1</v>
      </c>
    </row>
    <row r="32" spans="1:7">
      <c r="A32" s="331"/>
      <c r="B32" s="333"/>
      <c r="C32" s="335"/>
      <c r="D32" s="336"/>
      <c r="E32" s="62"/>
      <c r="F32" s="62"/>
      <c r="G32" s="111">
        <f>G31*$C$31</f>
        <v>11502.33</v>
      </c>
    </row>
    <row r="33" spans="1:7" ht="15.75" thickBot="1">
      <c r="A33" s="330" t="s">
        <v>211</v>
      </c>
      <c r="B33" s="332" t="str">
        <f>ORÇAMENTO!B52</f>
        <v>HIDROSSANITÁRIA</v>
      </c>
      <c r="C33" s="334">
        <f>ORÇAMENTO!H52</f>
        <v>15977.460000000001</v>
      </c>
      <c r="D33" s="336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1"/>
      <c r="B34" s="333"/>
      <c r="C34" s="335"/>
      <c r="D34" s="336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0">
        <v>11</v>
      </c>
      <c r="B35" s="332" t="str">
        <f>ORÇAMENTO!B95</f>
        <v>ELÉTRICA</v>
      </c>
      <c r="C35" s="334">
        <f>ORÇAMENTO!H95</f>
        <v>10486.91</v>
      </c>
      <c r="D35" s="336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1"/>
      <c r="B36" s="333"/>
      <c r="C36" s="335"/>
      <c r="D36" s="336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0">
        <f>ORÇAMENTO!A121</f>
        <v>12</v>
      </c>
      <c r="B37" s="332" t="str">
        <f>ORÇAMENTO!B121</f>
        <v>Muro</v>
      </c>
      <c r="C37" s="334">
        <f>ORÇAMENTO!H121</f>
        <v>56087.650000000009</v>
      </c>
      <c r="D37" s="336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1"/>
      <c r="B38" s="333"/>
      <c r="C38" s="335"/>
      <c r="D38" s="336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55" t="s">
        <v>4</v>
      </c>
      <c r="B39" s="356"/>
      <c r="C39" s="66">
        <f>SUM(C15:C38)</f>
        <v>191890.37</v>
      </c>
      <c r="D39" s="67">
        <f>SUM(D15:D36)</f>
        <v>0.70770992832000001</v>
      </c>
      <c r="E39" s="357"/>
      <c r="F39" s="358"/>
      <c r="G39" s="359"/>
    </row>
    <row r="40" spans="1:7" ht="15.75">
      <c r="A40" s="361" t="s">
        <v>52</v>
      </c>
      <c r="B40" s="362"/>
      <c r="C40" s="362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61" t="s">
        <v>53</v>
      </c>
      <c r="B41" s="362"/>
      <c r="C41" s="362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61" t="s">
        <v>54</v>
      </c>
      <c r="B42" s="362"/>
      <c r="C42" s="362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63" t="s">
        <v>55</v>
      </c>
      <c r="B43" s="364"/>
      <c r="C43" s="364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54"/>
      <c r="B48" s="354"/>
      <c r="C48" s="354"/>
      <c r="D48" s="354"/>
      <c r="E48" s="354"/>
      <c r="F48" s="354"/>
      <c r="G48" s="354"/>
    </row>
    <row r="49" spans="1:7">
      <c r="A49" s="360"/>
      <c r="B49" s="360"/>
      <c r="C49" s="360"/>
      <c r="D49" s="360"/>
      <c r="E49" s="360"/>
      <c r="F49" s="360"/>
      <c r="G49" s="360"/>
    </row>
    <row r="50" spans="1:7">
      <c r="A50" s="354"/>
      <c r="B50" s="354"/>
      <c r="C50" s="354"/>
      <c r="D50" s="354"/>
      <c r="E50" s="354"/>
      <c r="F50" s="354"/>
      <c r="G50" s="354"/>
    </row>
  </sheetData>
  <mergeCells count="70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B21:B22"/>
    <mergeCell ref="D23:D24"/>
    <mergeCell ref="C23:C24"/>
    <mergeCell ref="B23:B24"/>
    <mergeCell ref="A23:A24"/>
    <mergeCell ref="B13:B14"/>
    <mergeCell ref="A11:G12"/>
    <mergeCell ref="A13:A14"/>
    <mergeCell ref="B15:B16"/>
    <mergeCell ref="C15:C16"/>
    <mergeCell ref="D15:D16"/>
    <mergeCell ref="C13:C14"/>
    <mergeCell ref="D13:D14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A1:G6"/>
    <mergeCell ref="A10:G10"/>
    <mergeCell ref="A8:C8"/>
    <mergeCell ref="A9:C9"/>
    <mergeCell ref="A7:C7"/>
    <mergeCell ref="D7:G7"/>
    <mergeCell ref="D9:G9"/>
    <mergeCell ref="D8:G8"/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sqref="A1:G4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4"/>
      <c r="B1" s="244"/>
      <c r="C1" s="244"/>
      <c r="D1" s="244"/>
      <c r="E1" s="244"/>
      <c r="F1" s="244"/>
      <c r="G1" s="244"/>
    </row>
    <row r="2" spans="1:7" ht="20.100000000000001" customHeight="1">
      <c r="A2" s="244"/>
      <c r="B2" s="244"/>
      <c r="C2" s="244"/>
      <c r="D2" s="244"/>
      <c r="E2" s="244"/>
      <c r="F2" s="244"/>
      <c r="G2" s="244"/>
    </row>
    <row r="3" spans="1:7" ht="20.100000000000001" customHeight="1">
      <c r="A3" s="244"/>
      <c r="B3" s="244"/>
      <c r="C3" s="244"/>
      <c r="D3" s="244"/>
      <c r="E3" s="244"/>
      <c r="F3" s="244"/>
      <c r="G3" s="244"/>
    </row>
    <row r="4" spans="1:7" ht="19.5" customHeight="1">
      <c r="A4" s="244"/>
      <c r="B4" s="244"/>
      <c r="C4" s="244"/>
      <c r="D4" s="244"/>
      <c r="E4" s="244"/>
      <c r="F4" s="244"/>
      <c r="G4" s="244"/>
    </row>
    <row r="5" spans="1:7" ht="30.75" customHeight="1">
      <c r="A5" s="5" t="s">
        <v>21</v>
      </c>
      <c r="B5" s="397" t="s">
        <v>360</v>
      </c>
      <c r="C5" s="397"/>
      <c r="D5" s="397"/>
      <c r="E5" s="397"/>
      <c r="F5" s="397"/>
      <c r="G5" s="397"/>
    </row>
    <row r="6" spans="1:7" ht="20.100000000000001" customHeight="1">
      <c r="A6" s="6" t="s">
        <v>22</v>
      </c>
      <c r="B6" s="398" t="s">
        <v>23</v>
      </c>
      <c r="C6" s="398"/>
      <c r="D6" s="398"/>
      <c r="E6" s="7"/>
    </row>
    <row r="7" spans="1:7" ht="20.100000000000001" customHeight="1">
      <c r="A7" s="9" t="s">
        <v>24</v>
      </c>
      <c r="B7" s="393" t="s">
        <v>85</v>
      </c>
      <c r="C7" s="394"/>
      <c r="D7" s="39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95" t="s">
        <v>25</v>
      </c>
      <c r="B9" s="395"/>
      <c r="C9" s="395"/>
      <c r="D9" s="395"/>
    </row>
    <row r="10" spans="1:7" ht="24.95" customHeight="1" thickBot="1">
      <c r="A10" s="395"/>
      <c r="B10" s="395"/>
      <c r="C10" s="395"/>
      <c r="D10" s="395"/>
    </row>
    <row r="11" spans="1:7" ht="20.100000000000001" customHeight="1" thickBot="1">
      <c r="A11" s="396" t="s">
        <v>26</v>
      </c>
      <c r="B11" s="396"/>
      <c r="C11" s="396"/>
      <c r="D11" s="396"/>
      <c r="F11" s="403" t="s">
        <v>27</v>
      </c>
      <c r="G11" s="404"/>
    </row>
    <row r="12" spans="1:7" ht="15.75" thickBot="1">
      <c r="A12" s="399" t="s">
        <v>28</v>
      </c>
      <c r="B12" s="400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401" t="s">
        <v>70</v>
      </c>
      <c r="B13" s="402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89" t="s">
        <v>71</v>
      </c>
      <c r="B14" s="39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89" t="s">
        <v>73</v>
      </c>
      <c r="B15" s="39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91" t="s">
        <v>74</v>
      </c>
      <c r="B16" s="39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78" t="s">
        <v>75</v>
      </c>
      <c r="B17" s="379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0" t="s">
        <v>33</v>
      </c>
      <c r="B18" s="26" t="s">
        <v>34</v>
      </c>
      <c r="C18" s="382" t="s">
        <v>35</v>
      </c>
      <c r="D18" s="15">
        <v>6.4999999999999997E-3</v>
      </c>
      <c r="F18" s="384" t="s">
        <v>36</v>
      </c>
      <c r="G18" s="385"/>
    </row>
    <row r="19" spans="1:7">
      <c r="A19" s="380"/>
      <c r="B19" s="27" t="s">
        <v>37</v>
      </c>
      <c r="C19" s="382"/>
      <c r="D19" s="19">
        <v>0.03</v>
      </c>
      <c r="F19" s="384"/>
      <c r="G19" s="385"/>
    </row>
    <row r="20" spans="1:7">
      <c r="A20" s="380"/>
      <c r="B20" s="27" t="s">
        <v>38</v>
      </c>
      <c r="C20" s="382"/>
      <c r="D20" s="19">
        <v>0.05</v>
      </c>
      <c r="F20" s="384"/>
      <c r="G20" s="385"/>
    </row>
    <row r="21" spans="1:7" ht="15.75" thickBot="1">
      <c r="A21" s="381"/>
      <c r="B21" s="35" t="s">
        <v>39</v>
      </c>
      <c r="C21" s="383"/>
      <c r="D21" s="28">
        <v>4.4999999999999998E-2</v>
      </c>
      <c r="F21" s="384"/>
      <c r="G21" s="385"/>
    </row>
    <row r="22" spans="1:7" ht="15.75" thickBot="1">
      <c r="A22" s="386" t="s">
        <v>40</v>
      </c>
      <c r="B22" s="387"/>
      <c r="C22" s="388"/>
      <c r="D22" s="29">
        <f>SUM(D18:D21)</f>
        <v>0.13150000000000001</v>
      </c>
      <c r="F22" s="384"/>
      <c r="G22" s="385"/>
    </row>
    <row r="23" spans="1:7" ht="6.75" customHeight="1" thickBot="1">
      <c r="A23" s="371"/>
      <c r="B23" s="371"/>
      <c r="C23" s="371"/>
      <c r="D23" s="371"/>
      <c r="F23" s="372"/>
      <c r="G23" s="372"/>
    </row>
    <row r="24" spans="1:7" ht="15.75" thickBot="1">
      <c r="A24" s="373" t="s">
        <v>77</v>
      </c>
      <c r="B24" s="374"/>
      <c r="C24" s="37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76" t="s">
        <v>20</v>
      </c>
      <c r="B26" s="376"/>
      <c r="C26" s="376"/>
    </row>
    <row r="27" spans="1:7" ht="20.100000000000001" customHeight="1">
      <c r="A27" s="377" t="s">
        <v>76</v>
      </c>
      <c r="B27" s="377"/>
      <c r="C27" s="377"/>
      <c r="F27" s="1"/>
    </row>
    <row r="28" spans="1:7">
      <c r="F28" s="1"/>
    </row>
  </sheetData>
  <mergeCells count="22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2022-06-13T15:45:09Z</cp:lastPrinted>
  <dcterms:created xsi:type="dcterms:W3CDTF">2018-01-19T19:37:18Z</dcterms:created>
  <dcterms:modified xsi:type="dcterms:W3CDTF">2022-06-21T12:50:31Z</dcterms:modified>
</cp:coreProperties>
</file>