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1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  <externalReference r:id="rId7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G16" i="7"/>
  <c r="G15" i="7"/>
  <c r="G14" i="7"/>
  <c r="G8" i="7"/>
  <c r="G16" i="1"/>
  <c r="G15" i="1"/>
  <c r="G14" i="1"/>
  <c r="G17" i="1" s="1"/>
  <c r="G18" i="1" s="1"/>
  <c r="G19" i="1" s="1"/>
  <c r="G20" i="1" s="1"/>
  <c r="D50" i="5"/>
  <c r="G51" i="5" s="1"/>
  <c r="H50" i="5" s="1"/>
  <c r="I14" i="3"/>
  <c r="I13" i="3" s="1"/>
  <c r="J123" i="3" s="1"/>
  <c r="H14" i="3"/>
  <c r="J14" i="3" s="1"/>
  <c r="J13" i="3" s="1"/>
  <c r="J124" i="3" s="1"/>
  <c r="G17" i="7" l="1"/>
  <c r="G18" i="7" s="1"/>
  <c r="G19" i="7" s="1"/>
  <c r="G20" i="7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<sst xmlns="http://schemas.openxmlformats.org/spreadsheetml/2006/main" count="3669" uniqueCount="900">
  <si>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</si>
  <si>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</si>
  <si>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</si>
  <si>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</si>
  <si>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</si>
  <si>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</si>
  <si>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</si>
  <si>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</si>
  <si>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</si>
  <si>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</si>
  <si>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</si>
  <si>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</si>
  <si>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</si>
  <si>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</si>
  <si>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</si>
  <si>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</si>
  <si>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</si>
  <si>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</si>
  <si>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</si>
  <si>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</si>
  <si>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</si>
  <si>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</si>
  <si>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</si>
  <si>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</si>
  <si>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</si>
  <si>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</si>
  <si>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</si>
  <si>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</si>
  <si>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</si>
  <si>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</si>
  <si>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</si>
  <si>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</si>
  <si>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</si>
  <si>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</si>
  <si>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</si>
  <si>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</si>
  <si>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</si>
  <si>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</si>
  <si>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</si>
  <si>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</si>
  <si>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</si>
  <si>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</si>
  <si>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</si>
  <si>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</si>
  <si>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</si>
  <si>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</si>
  <si>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</si>
  <si>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</si>
  <si>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</si>
  <si>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</si>
  <si>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</si>
  <si>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</si>
  <si>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</si>
  <si>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</si>
  <si>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</si>
  <si>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</si>
  <si>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</si>
  <si>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</si>
  <si>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</si>
  <si>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</si>
  <si>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</si>
  <si>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</si>
  <si>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</si>
  <si>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</si>
  <si>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</si>
  <si>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</si>
  <si>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</si>
  <si>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</si>
  <si>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</si>
  <si>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</si>
  <si>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</si>
  <si>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</si>
  <si>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</si>
  <si>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</si>
  <si>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</si>
  <si>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</si>
  <si>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</si>
  <si>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</si>
  <si>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</si>
  <si>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</si>
  <si>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</si>
  <si>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</si>
  <si>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</si>
  <si>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</si>
  <si>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</si>
  <si>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</si>
  <si>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</si>
  <si>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</si>
  <si>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</si>
  <si>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</si>
  <si>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</si>
  <si>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</si>
  <si>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</si>
  <si>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</si>
  <si>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</si>
  <si>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</si>
  <si>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</si>
  <si>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</si>
  <si>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</si>
  <si>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</si>
  <si>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</si>
  <si>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</si>
  <si>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</si>
  <si>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</si>
  <si>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</si>
  <si>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</si>
  <si>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</si>
  <si>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</si>
  <si>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</si>
  <si>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</si>
  <si>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</si>
  <si>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</si>
  <si>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</si>
  <si>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</si>
  <si>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</si>
  <si>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</si>
  <si>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</si>
  <si>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</si>
  <si>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</si>
  <si>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</si>
  <si>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</si>
  <si>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</si>
  <si>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</si>
  <si>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</si>
  <si>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</si>
  <si>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</si>
  <si>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</si>
  <si>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</si>
  <si>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</si>
  <si>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</si>
  <si>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</si>
  <si>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</si>
  <si>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</si>
  <si>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</si>
  <si>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</si>
  <si>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</si>
  <si>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</si>
  <si>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</si>
  <si>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</si>
  <si>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</si>
  <si>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</si>
  <si>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</si>
  <si>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</si>
  <si>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</si>
  <si>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</si>
  <si>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</si>
  <si>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</si>
  <si>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</si>
  <si>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</si>
  <si>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</si>
  <si>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</si>
  <si>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</si>
  <si>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</si>
  <si>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</si>
  <si>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</si>
  <si>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</si>
  <si>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</si>
  <si>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</si>
  <si>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</si>
  <si>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</si>
  <si>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</si>
  <si>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</si>
  <si>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</si>
  <si>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</si>
  <si>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</si>
  <si>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</si>
  <si>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</si>
  <si>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</si>
  <si>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</si>
  <si>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</si>
  <si>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</si>
  <si>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</si>
  <si>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</si>
  <si>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</si>
  <si>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</si>
  <si>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</si>
  <si>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</si>
  <si>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</si>
  <si>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</si>
  <si>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</si>
  <si>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</si>
  <si>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</si>
  <si>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</si>
  <si>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</si>
  <si>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</si>
  <si>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</si>
  <si>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</si>
  <si>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</si>
  <si>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</si>
  <si>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</si>
  <si>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</si>
  <si>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</si>
  <si>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</si>
  <si>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</si>
  <si>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</si>
  <si>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</si>
  <si>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</si>
  <si>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</si>
  <si>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</si>
  <si>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</si>
  <si>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</si>
  <si>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</si>
  <si>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</si>
  <si>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</si>
  <si>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</si>
  <si>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</si>
  <si>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</si>
  <si>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</si>
  <si>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</si>
  <si>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</si>
  <si>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</si>
  <si>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</si>
  <si>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</si>
  <si>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</si>
  <si>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</si>
  <si>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</si>
  <si>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</si>
  <si>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</si>
  <si>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</si>
  <si>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</si>
  <si>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</si>
  <si>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</si>
  <si>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</si>
  <si>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</si>
  <si>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</si>
  <si>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</si>
  <si>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</si>
  <si>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</si>
  <si>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</si>
  <si>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</si>
  <si>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</si>
  <si>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</si>
  <si>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</si>
  <si>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</si>
  <si>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</si>
  <si>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</si>
  <si>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</si>
  <si>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</si>
  <si>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</si>
  <si>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</si>
  <si>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</si>
  <si>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</si>
  <si>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</si>
  <si>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</si>
  <si>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</si>
  <si>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</si>
  <si>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</si>
  <si>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</si>
  <si>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</si>
  <si>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</si>
  <si>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</si>
  <si>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</si>
  <si>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</si>
  <si>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</si>
  <si>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</si>
  <si>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</si>
  <si>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</si>
  <si>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</si>
  <si>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</si>
  <si>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</si>
  <si>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</si>
  <si>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</si>
  <si>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</si>
  <si>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</si>
  <si>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</si>
  <si>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</si>
  <si>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</si>
  <si>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</si>
  <si>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</si>
  <si>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</si>
  <si>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</si>
  <si>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</si>
  <si>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</si>
  <si>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</si>
  <si>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</si>
  <si>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</si>
  <si>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</si>
  <si>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</si>
  <si>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</si>
  <si>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</si>
  <si>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</si>
  <si>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</si>
  <si>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</si>
  <si>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</si>
  <si>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</si>
  <si>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</si>
  <si>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</si>
  <si>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</si>
  <si>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</si>
  <si>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</si>
  <si>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</si>
  <si>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</si>
  <si>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</si>
  <si>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</si>
  <si>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</si>
  <si>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</si>
  <si>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</si>
  <si>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</si>
  <si>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</si>
  <si>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</si>
  <si>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</si>
  <si>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</si>
  <si>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</si>
  <si>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</si>
  <si>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</si>
  <si>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</si>
  <si>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</si>
  <si>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</si>
  <si>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</si>
  <si>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</si>
  <si>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</si>
  <si>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</si>
  <si>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</si>
  <si>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</si>
  <si>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</si>
  <si>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</si>
  <si>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</si>
  <si>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</si>
  <si>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</si>
  <si>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</si>
  <si>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</si>
  <si>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</si>
  <si>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</si>
  <si>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</si>
  <si>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</si>
  <si>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</si>
  <si>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</si>
  <si>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</si>
  <si>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</si>
  <si>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</si>
  <si>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</si>
  <si>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</si>
  <si>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</si>
  <si>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</si>
  <si>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</si>
  <si>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</si>
  <si>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</si>
  <si>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</si>
  <si>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</si>
  <si>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</si>
  <si>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</si>
  <si>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</si>
  <si>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</si>
  <si>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</si>
  <si>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</si>
  <si>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</si>
  <si>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</si>
  <si>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</si>
  <si>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</si>
  <si>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</si>
  <si>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</si>
  <si>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</si>
  <si>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</si>
  <si>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</si>
  <si>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</si>
  <si>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</si>
  <si>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</si>
  <si>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</si>
  <si>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</si>
  <si>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</si>
  <si>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</si>
  <si>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</si>
  <si>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</si>
  <si>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</si>
  <si>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</si>
  <si>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</si>
  <si>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</si>
  <si>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</si>
  <si>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</si>
  <si>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</si>
  <si>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</si>
  <si>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</si>
  <si>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</si>
  <si>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</si>
  <si>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</si>
  <si>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</si>
  <si>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</si>
  <si>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</si>
  <si>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</si>
  <si>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</si>
  <si>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</si>
  <si>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</si>
  <si>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</si>
  <si>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</si>
  <si>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</si>
  <si>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</si>
  <si>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</si>
  <si>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</si>
  <si>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</si>
  <si>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</si>
  <si>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</si>
  <si>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</si>
  <si>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</si>
  <si>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</si>
  <si>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</si>
  <si>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</si>
  <si>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</si>
  <si>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</si>
  <si>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</si>
  <si>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</si>
  <si>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</si>
  <si>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</si>
  <si>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</si>
  <si>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</si>
  <si>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</si>
  <si>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</si>
  <si>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</si>
  <si>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</si>
  <si>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</si>
  <si>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</si>
  <si>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</si>
  <si>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</si>
  <si>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</si>
  <si>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</si>
  <si>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</si>
  <si>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</si>
  <si>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</si>
  <si>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</si>
  <si>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</si>
  <si>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</si>
  <si>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</si>
  <si>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</si>
  <si>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</si>
  <si>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</si>
  <si>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</si>
  <si>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</si>
  <si>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</si>
  <si>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</si>
  <si>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</si>
  <si>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</si>
  <si>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</si>
  <si>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</si>
  <si>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</si>
  <si>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</si>
  <si>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</si>
  <si>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</si>
  <si>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</si>
  <si>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</si>
  <si>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</si>
  <si>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</si>
  <si>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</si>
  <si>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</si>
  <si>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</si>
  <si>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</si>
  <si>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</si>
  <si>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</si>
  <si>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</si>
  <si>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</si>
  <si>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</si>
  <si>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</si>
  <si>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</si>
  <si>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</si>
  <si>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</si>
  <si>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</si>
  <si>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</si>
  <si>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</si>
  <si>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</si>
  <si>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</si>
  <si>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</si>
  <si>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</si>
  <si>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</si>
  <si>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</si>
  <si>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</si>
  <si>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</si>
  <si>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</si>
  <si>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</si>
  <si>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</si>
  <si>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</si>
  <si>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</si>
  <si>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</si>
  <si>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</si>
  <si>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</si>
  <si>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</si>
  <si>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</si>
  <si>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</si>
  <si>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</si>
  <si>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</si>
  <si>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</si>
  <si>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</si>
  <si>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</si>
  <si>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</si>
  <si>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</si>
  <si>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</si>
  <si>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</si>
  <si>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</si>
  <si>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</si>
  <si>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</si>
  <si>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</si>
  <si>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</si>
  <si>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</si>
  <si>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</si>
  <si>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</si>
  <si>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</si>
  <si>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</si>
  <si>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</si>
  <si>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</si>
  <si>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</si>
  <si>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</si>
  <si>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</si>
  <si>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</si>
  <si>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</si>
  <si>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</si>
  <si>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</si>
  <si>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</si>
  <si>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</si>
  <si>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</si>
  <si>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</si>
  <si>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</si>
  <si>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</si>
  <si>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</si>
  <si>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</si>
  <si>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</si>
  <si>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</si>
  <si>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</si>
  <si>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</si>
  <si>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</si>
  <si>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</si>
  <si>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</si>
  <si>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</si>
  <si>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</si>
  <si>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</si>
  <si>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</si>
  <si>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</si>
  <si>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</si>
  <si>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</si>
  <si>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</si>
  <si>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</si>
  <si>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</si>
  <si>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</si>
  <si>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</si>
  <si>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</si>
  <si>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</si>
  <si>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</si>
  <si>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</si>
  <si>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</si>
  <si>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</si>
  <si>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</si>
  <si>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</si>
  <si>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</si>
  <si>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</si>
  <si>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</si>
  <si>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</si>
  <si>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</si>
  <si>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</si>
  <si>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</si>
  <si>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</si>
  <si>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</si>
  <si>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</si>
  <si>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</si>
  <si>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</si>
  <si>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</si>
  <si>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</si>
  <si>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</si>
  <si>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</si>
  <si>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</si>
  <si>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</si>
  <si>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</si>
  <si>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</si>
  <si>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</si>
  <si>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</si>
  <si>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</si>
  <si>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</si>
  <si>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</si>
  <si>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</si>
  <si>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</si>
  <si>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</si>
  <si>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</si>
  <si>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</si>
  <si>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</si>
  <si>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</si>
  <si>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</si>
  <si>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</si>
  <si>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</si>
  <si>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</si>
  <si>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</si>
  <si>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</si>
  <si>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</si>
  <si>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</si>
  <si>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</si>
  <si>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</si>
  <si>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</si>
  <si>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</si>
  <si>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</si>
  <si>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</si>
  <si>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</si>
  <si>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</si>
  <si>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</si>
  <si>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</si>
  <si>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</si>
  <si>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</si>
  <si>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</si>
  <si>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</si>
  <si>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</si>
  <si>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</si>
  <si>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</si>
  <si>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</si>
  <si>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</si>
  <si>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</si>
  <si>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</si>
  <si>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</si>
  <si>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</si>
  <si>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</si>
  <si>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</si>
  <si>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</si>
  <si>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</si>
  <si>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</si>
  <si>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</si>
  <si>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</si>
  <si>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</si>
  <si>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</si>
  <si>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</si>
  <si>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</si>
  <si>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</si>
  <si>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</si>
  <si>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</si>
  <si>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</si>
  <si>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</si>
  <si>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</si>
  <si>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</si>
  <si>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</si>
  <si>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</si>
  <si>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</si>
  <si>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</si>
  <si>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</si>
  <si>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</si>
  <si>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</si>
  <si>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</si>
  <si>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</si>
  <si>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</si>
  <si>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</si>
  <si>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</si>
  <si>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</si>
  <si>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</si>
  <si>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</si>
  <si>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</si>
  <si>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</si>
  <si>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</si>
  <si>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</si>
  <si>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</si>
  <si>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</si>
  <si>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</si>
  <si>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</si>
  <si>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</si>
  <si>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</si>
  <si>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</si>
  <si>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</si>
  <si>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</si>
  <si>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</si>
  <si>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</si>
  <si>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</si>
  <si>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</si>
  <si>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</si>
  <si>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</si>
  <si>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</si>
  <si>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</si>
  <si>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</si>
  <si>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</si>
  <si>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</si>
  <si>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</si>
  <si>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</si>
  <si>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</si>
  <si>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</si>
  <si>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</si>
  <si>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</si>
  <si>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</si>
  <si>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</si>
  <si>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</si>
  <si>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</si>
  <si>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</si>
  <si>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</si>
  <si>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</si>
  <si>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</si>
  <si>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</si>
  <si>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</si>
  <si>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</si>
  <si>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</si>
  <si>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</si>
  <si>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</si>
  <si>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</si>
  <si>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</si>
  <si>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</si>
  <si>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</si>
  <si>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</si>
  <si>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</si>
  <si>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</si>
  <si>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</si>
  <si>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</si>
  <si>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</si>
  <si>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</si>
  <si>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</si>
  <si>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</si>
  <si>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</si>
  <si>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</si>
  <si>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</si>
  <si>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</si>
  <si>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</si>
  <si>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</si>
  <si>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</si>
  <si>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</si>
  <si>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</si>
  <si>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</si>
  <si>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</si>
  <si>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</si>
  <si>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</si>
  <si>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</si>
  <si>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</si>
  <si>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</si>
  <si>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</si>
  <si>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</si>
  <si>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</si>
  <si>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</si>
  <si>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</si>
  <si>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</si>
  <si>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</si>
  <si>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</si>
  <si>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</si>
  <si>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</si>
  <si>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</si>
  <si>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</si>
  <si>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</si>
  <si>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</si>
  <si>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</si>
  <si>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</si>
  <si>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</si>
  <si>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</si>
  <si>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</si>
  <si>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</si>
  <si>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</si>
  <si>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</si>
  <si>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</si>
  <si>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</si>
  <si>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</si>
  <si>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</si>
  <si>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</si>
  <si>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</si>
  <si>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</si>
  <si>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</si>
  <si>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</si>
  <si>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</si>
  <si>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</si>
  <si>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</si>
  <si>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</si>
  <si>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</si>
  <si>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</si>
  <si>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</si>
  <si>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</si>
  <si>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</si>
  <si>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</si>
  <si>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</si>
  <si>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</si>
  <si>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</si>
  <si>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</si>
  <si>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</si>
  <si>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</si>
  <si>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</si>
  <si>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</si>
  <si>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</si>
  <si>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</si>
  <si>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</si>
  <si>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</si>
  <si>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</si>
  <si>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</si>
  <si>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</si>
  <si>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</si>
  <si>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</si>
  <si>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</si>
  <si>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</si>
  <si>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</si>
  <si>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</si>
  <si>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</si>
  <si>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</si>
  <si>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</si>
  <si>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</si>
  <si>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</si>
  <si>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</si>
  <si>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</si>
  <si>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</si>
  <si>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</si>
  <si>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</si>
  <si>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</si>
  <si>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</si>
  <si>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</si>
  <si>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</si>
  <si>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</si>
  <si>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</si>
  <si>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</si>
  <si>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</si>
  <si>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</si>
  <si>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</si>
  <si>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</si>
  <si>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</si>
  <si>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</si>
  <si>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</si>
  <si>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</si>
  <si>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</si>
  <si>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</si>
  <si>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</si>
  <si>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</si>
  <si>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</si>
  <si>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</si>
  <si>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</si>
  <si>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</si>
  <si>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</si>
  <si>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</si>
  <si>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</si>
  <si>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</si>
  <si>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</si>
  <si>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</si>
  <si>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</si>
  <si>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</si>
  <si>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</si>
  <si>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</si>
  <si>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</si>
  <si>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</si>
  <si>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</si>
  <si>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</si>
  <si>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</si>
  <si>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</si>
  <si>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</si>
  <si>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</si>
  <si>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</si>
  <si>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</si>
  <si>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</si>
  <si>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</si>
  <si>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</si>
  <si>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</si>
  <si>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</si>
  <si>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</si>
  <si>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</si>
  <si>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</si>
  <si>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</si>
  <si>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</si>
  <si>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</si>
  <si>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</si>
  <si>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</si>
  <si>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</si>
  <si>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</si>
  <si>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</si>
  <si>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</si>
  <si>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</si>
  <si>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</si>
  <si>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</si>
  <si>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</si>
  <si>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</si>
  <si>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</si>
  <si>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</si>
  <si>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</si>
  <si>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</si>
  <si>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</si>
  <si>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</si>
  <si>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</si>
  <si>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</si>
  <si>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</si>
  <si>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</si>
  <si>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</si>
  <si>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</si>
  <si>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</si>
  <si>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</si>
  <si>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</si>
  <si>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</si>
  <si>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</si>
  <si>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</si>
  <si>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</si>
  <si>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</si>
  <si>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</si>
  <si>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</si>
  <si>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</si>
  <si>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</si>
  <si>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</si>
  <si>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</si>
  <si>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</si>
  <si>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</si>
  <si>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</si>
  <si>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</si>
  <si>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</si>
  <si>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</si>
  <si>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</si>
  <si>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</si>
  <si>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</si>
  <si>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</si>
  <si>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</si>
  <si>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</si>
  <si>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</si>
  <si>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</si>
  <si>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</si>
  <si>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</si>
  <si>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</si>
  <si>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</si>
  <si>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</si>
  <si>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</si>
  <si>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</si>
  <si>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</si>
  <si>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</si>
  <si>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</si>
  <si>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</si>
  <si>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</si>
  <si>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t>PLANILHA ORÇAMENTÁRIA PARA A CONSTRUÇÃO DA ESCOLA MUNICIPAL DE ENSINO INFANTIL E FUNDAMENTAL SAWRE JAYBU.</t>
  </si>
  <si>
    <t>PROJETO PARA A CONSTRUÇÃO DA ESCOLA ESCOLA MUNICIPAL DE ENSINO INFANTIL E  FUNDAMENTAL SAWRE JAYBU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</si>
  <si>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SAWRE JAYBU</t>
    </r>
  </si>
  <si>
    <r>
      <t xml:space="preserve">OBRA: </t>
    </r>
    <r>
      <rPr>
        <sz val="11"/>
        <rFont val="Arial"/>
        <family val="2"/>
      </rPr>
      <t>ESCOLA MUNICIPAL DE ENSINO INFANTIL E FUNDAMENTAL SAWRE JAYBU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</si>
</sst>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7A9EA7A-1E36-4A5B-9583-76571FB6E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1C7BAAE-F248-427D-A0BB-AA2998BACEC3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F6E8B8C7-0BC5-4728-9125-9C3C72F90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D4FB3065-E61A-4C37-A570-05BD40A2BFED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31%20-%20PROJETO%20ESCOLA%202%20SALAS%20-%20EMEF%20KABA%20BIWUN\OR&#199;AMENTO%20DA%20EMEF%20KABA%20BIW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>
        <row r="124">
          <cell r="J124">
            <v>905272.06459999993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8" sqref="A8:D8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898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874931.68823600002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35382.068399999996</v>
      </c>
      <c r="J13" s="24">
        <f>J14</f>
        <v>45642.868235999995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35382.068399999996</v>
      </c>
      <c r="H14" s="11">
        <f>G14*1.29</f>
        <v>45642.868235999995</v>
      </c>
      <c r="I14" s="11">
        <f>F14*G14</f>
        <v>35382.068399999996</v>
      </c>
      <c r="J14" s="26">
        <f>F14*H14</f>
        <v>45642.868235999995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196688.88983600005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678242.79839999997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874931.68823600002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tabSelected="1" view="pageBreakPreview" topLeftCell="A6" zoomScale="115" zoomScaleNormal="100" zoomScaleSheetLayoutView="115" workbookViewId="0">
      <selection activeCell="A13" sqref="A13:B13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899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874931.68823600002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12</v>
      </c>
      <c r="E14" s="99">
        <v>120</v>
      </c>
      <c r="F14" s="100">
        <v>121.91</v>
      </c>
      <c r="G14" s="101">
        <f>E14*F14</f>
        <v>14629.199999999999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10.220000000000001</v>
      </c>
      <c r="F15" s="100">
        <v>1250</v>
      </c>
      <c r="G15" s="101">
        <f t="shared" ref="G15:G16" si="0">E15*F15</f>
        <v>12775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27427.959999999995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27427.959999999995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27427.959999999995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35382.068399999996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A12" sqref="A12:G12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199"/>
      <c r="B1" s="200"/>
      <c r="C1" s="200"/>
      <c r="D1" s="200"/>
      <c r="E1" s="200"/>
      <c r="F1" s="200"/>
      <c r="G1" s="201"/>
      <c r="H1" s="105"/>
      <c r="I1" s="105"/>
    </row>
    <row r="2" spans="1:9" ht="15" customHeight="1">
      <c r="A2" s="202"/>
      <c r="B2" s="203"/>
      <c r="C2" s="203"/>
      <c r="D2" s="203"/>
      <c r="E2" s="203"/>
      <c r="F2" s="203"/>
      <c r="G2" s="204"/>
    </row>
    <row r="3" spans="1:9" ht="15" customHeight="1">
      <c r="A3" s="202"/>
      <c r="B3" s="203"/>
      <c r="C3" s="203"/>
      <c r="D3" s="203"/>
      <c r="E3" s="203"/>
      <c r="F3" s="203"/>
      <c r="G3" s="204"/>
    </row>
    <row r="4" spans="1:9" ht="15" customHeight="1">
      <c r="A4" s="202"/>
      <c r="B4" s="203"/>
      <c r="C4" s="203"/>
      <c r="D4" s="203"/>
      <c r="E4" s="203"/>
      <c r="F4" s="203"/>
      <c r="G4" s="204"/>
    </row>
    <row r="5" spans="1:9" ht="15" customHeight="1">
      <c r="A5" s="202"/>
      <c r="B5" s="203"/>
      <c r="C5" s="203"/>
      <c r="D5" s="203"/>
      <c r="E5" s="203"/>
      <c r="F5" s="203"/>
      <c r="G5" s="204"/>
    </row>
    <row r="6" spans="1:9" ht="24" customHeight="1" thickBot="1">
      <c r="A6" s="205"/>
      <c r="B6" s="206"/>
      <c r="C6" s="206"/>
      <c r="D6" s="206"/>
      <c r="E6" s="206"/>
      <c r="F6" s="206"/>
      <c r="G6" s="207"/>
      <c r="H6" s="107"/>
      <c r="I6" s="107"/>
    </row>
    <row r="7" spans="1:9" ht="29.25" customHeight="1" thickTop="1" thickBot="1">
      <c r="A7" s="208" t="s">
        <v>704</v>
      </c>
      <c r="B7" s="209"/>
      <c r="C7" s="209"/>
      <c r="D7" s="210"/>
      <c r="E7" s="108" t="s">
        <v>705</v>
      </c>
      <c r="F7" s="211" t="s">
        <v>709</v>
      </c>
      <c r="G7" s="212"/>
    </row>
    <row r="8" spans="1:9" ht="33" customHeight="1" thickTop="1" thickBot="1">
      <c r="A8" s="213" t="s">
        <v>899</v>
      </c>
      <c r="B8" s="214"/>
      <c r="C8" s="214"/>
      <c r="D8" s="215"/>
      <c r="E8" s="216" t="s">
        <v>708</v>
      </c>
      <c r="F8" s="216" t="s">
        <v>706</v>
      </c>
      <c r="G8" s="218">
        <f>'[2]ORÇAMENTO SINTÉTICO'!J124</f>
        <v>905272.06459999993</v>
      </c>
    </row>
    <row r="9" spans="1:9" ht="40.15" customHeight="1" thickTop="1" thickBot="1">
      <c r="A9" s="213" t="s">
        <v>887</v>
      </c>
      <c r="B9" s="214"/>
      <c r="C9" s="214"/>
      <c r="D9" s="215"/>
      <c r="E9" s="217"/>
      <c r="F9" s="217"/>
      <c r="G9" s="219"/>
    </row>
    <row r="10" spans="1:9" ht="19.899999999999999" customHeight="1" thickTop="1" thickBot="1">
      <c r="A10" s="222" t="s">
        <v>891</v>
      </c>
      <c r="B10" s="223"/>
      <c r="C10" s="223"/>
      <c r="D10" s="223"/>
      <c r="E10" s="223"/>
      <c r="F10" s="223"/>
      <c r="G10" s="224"/>
      <c r="H10" s="109"/>
      <c r="I10" s="109"/>
    </row>
    <row r="11" spans="1:9" ht="10.15" customHeight="1" thickTop="1">
      <c r="A11" s="225"/>
      <c r="B11" s="226"/>
      <c r="C11" s="226"/>
      <c r="D11" s="226"/>
      <c r="E11" s="226"/>
      <c r="F11" s="226"/>
      <c r="G11" s="227"/>
    </row>
    <row r="12" spans="1:9" ht="19.899999999999999" customHeight="1">
      <c r="A12" s="228" t="s">
        <v>892</v>
      </c>
      <c r="B12" s="229"/>
      <c r="C12" s="229"/>
      <c r="D12" s="229"/>
      <c r="E12" s="229"/>
      <c r="F12" s="229"/>
      <c r="G12" s="230"/>
    </row>
    <row r="13" spans="1:9" ht="15" customHeight="1">
      <c r="A13" s="231" t="s">
        <v>0</v>
      </c>
      <c r="B13" s="232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0.3</v>
      </c>
      <c r="F15" s="116">
        <v>18.739999999999998</v>
      </c>
      <c r="G15" s="117">
        <f t="shared" ref="G15:G16" si="0">E15*F15</f>
        <v>5.621999999999999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0.1</v>
      </c>
      <c r="F16" s="116">
        <v>17.09</v>
      </c>
      <c r="G16" s="117">
        <f t="shared" si="0"/>
        <v>1.7090000000000001</v>
      </c>
    </row>
    <row r="17" spans="1:7" ht="15" customHeight="1">
      <c r="A17" s="118"/>
      <c r="B17" s="119"/>
      <c r="C17" s="119"/>
      <c r="D17" s="119"/>
      <c r="E17" s="233" t="s">
        <v>13</v>
      </c>
      <c r="F17" s="234"/>
      <c r="G17" s="120">
        <f>SUM(G14:G16)</f>
        <v>7.9209999999999994</v>
      </c>
    </row>
    <row r="18" spans="1:7" ht="15" customHeight="1">
      <c r="A18" s="118"/>
      <c r="B18" s="119"/>
      <c r="C18" s="119"/>
      <c r="D18" s="119"/>
      <c r="E18" s="220" t="s">
        <v>14</v>
      </c>
      <c r="F18" s="221"/>
      <c r="G18" s="120">
        <f>SUM(G17)</f>
        <v>7.9209999999999994</v>
      </c>
    </row>
    <row r="19" spans="1:7" ht="15" customHeight="1">
      <c r="A19" s="118"/>
      <c r="B19" s="119"/>
      <c r="C19" s="119"/>
      <c r="D19" s="119"/>
      <c r="E19" s="220" t="s">
        <v>15</v>
      </c>
      <c r="F19" s="221"/>
      <c r="G19" s="120">
        <f>SUM(G18)</f>
        <v>7.9209999999999994</v>
      </c>
    </row>
    <row r="20" spans="1:7" ht="15" customHeight="1">
      <c r="A20" s="118"/>
      <c r="B20" s="119"/>
      <c r="C20" s="119"/>
      <c r="D20" s="119"/>
      <c r="E20" s="220" t="s">
        <v>16</v>
      </c>
      <c r="F20" s="221"/>
      <c r="G20" s="121">
        <f>G19*1.29</f>
        <v>10.21809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E19:F19"/>
    <mergeCell ref="E20:F20"/>
    <mergeCell ref="A10:G10"/>
    <mergeCell ref="A11:G11"/>
    <mergeCell ref="A12:G12"/>
    <mergeCell ref="A13:B13"/>
    <mergeCell ref="E17:F17"/>
    <mergeCell ref="E18:F18"/>
    <mergeCell ref="A1:G6"/>
    <mergeCell ref="A7:D7"/>
    <mergeCell ref="F7:G7"/>
    <mergeCell ref="A8:D8"/>
    <mergeCell ref="E8:E9"/>
    <mergeCell ref="F8:F9"/>
    <mergeCell ref="G8:G9"/>
    <mergeCell ref="A9:D9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topLeftCell="A4" zoomScale="115" zoomScaleNormal="100" zoomScaleSheetLayoutView="115" workbookViewId="0">
      <selection activeCell="C12" sqref="C12:C13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899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874931.68823600002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45642.868235999995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45642.868235999995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271247.85823600006</v>
      </c>
      <c r="E50" s="16">
        <v>170016.28</v>
      </c>
      <c r="F50" s="16">
        <v>247153.32</v>
      </c>
      <c r="G50" s="16">
        <v>186514.23</v>
      </c>
      <c r="H50" s="260">
        <f>G51</f>
        <v>874931.68823600002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271253.30823600007</v>
      </c>
      <c r="E51" s="12">
        <f>D50+E50</f>
        <v>441264.13823600009</v>
      </c>
      <c r="F51" s="12">
        <f>D50+E50+F50</f>
        <v>688417.45823600003</v>
      </c>
      <c r="G51" s="12">
        <f>D50+E50+F50+G50</f>
        <v>874931.68823600002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896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897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2022-11-07T14:23:31Z</dcterms:modified>
</cp:coreProperties>
</file>