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2-2023-CP PACTAC\"/>
    </mc:Choice>
  </mc:AlternateContent>
  <xr:revisionPtr revIDLastSave="0" documentId="8_{44833FF9-AC31-4A88-AF00-1A109491BB01}" xr6:coauthVersionLast="47" xr6:coauthVersionMax="47" xr10:uidLastSave="{00000000-0000-0000-0000-000000000000}"/>
  <bookViews>
    <workbookView xWindow="-120" yWindow="-120" windowWidth="24240" windowHeight="13140" firstSheet="1" activeTab="2" xr2:uid="{92C7AC66-5479-4C52-B323-AB8D8FC53D59}"/>
  </bookViews>
  <sheets>
    <sheet name="PREFEITURA" sheetId="2" r:id="rId1"/>
    <sheet name="PROPOSTA" sheetId="8" r:id="rId2"/>
    <sheet name="CRONOGRAMA FÍSICO FINANCEIRO" sheetId="5" r:id="rId3"/>
    <sheet name="BDI" sheetId="9" r:id="rId4"/>
    <sheet name="ENCARGOS" sheetId="10" r:id="rId5"/>
    <sheet name="COMPOSIÇÕES" sheetId="12" r:id="rId6"/>
  </sheets>
  <externalReferences>
    <externalReference r:id="rId7"/>
    <externalReference r:id="rId8"/>
    <externalReference r:id="rId9"/>
    <externalReference r:id="rId10"/>
  </externalReferences>
  <definedNames>
    <definedName name="a">[1]INSUMOS!#REF!</definedName>
    <definedName name="Aterro_arenoso">[2]Preços!$C$15</definedName>
    <definedName name="Carrinho_de_mão">[2]Preços!$C$291</definedName>
    <definedName name="Compactador_de_placa_vibratória">[2]Preços!$C$286</definedName>
    <definedName name="Encarregado">[2]Preços!$C$277</definedName>
    <definedName name="JR_PAGE_ANCHOR_0_1" localSheetId="3">'[3]ORÇAMENTO ANALÍTICO '!#REF!</definedName>
    <definedName name="JR_PAGE_ANCHOR_0_1" localSheetId="4">'[3]ORÇAMENTO ANALÍTICO '!#REF!</definedName>
    <definedName name="JR_PAGE_ANCHOR_0_1">'[3]ORÇAMENTO ANALÍTICO '!#REF!</definedName>
    <definedName name="LADRILHISTA">[4]INSUMOS!#REF!</definedName>
    <definedName name="MAO_DE_OBRA_PARA_COLOCACAO_DE_VIDRO_COM_MASSA">[4]INSUMOS!#REF!</definedName>
    <definedName name="Oficial">[2]Preços!$C$278</definedName>
    <definedName name="_xlnm.Print_Titles" localSheetId="0">PREFEITURA!$1:$10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0" l="1"/>
  <c r="F38" i="10" s="1"/>
  <c r="E37" i="10"/>
  <c r="E38" i="10" s="1"/>
  <c r="D37" i="10"/>
  <c r="D38" i="10" s="1"/>
  <c r="C37" i="10"/>
  <c r="C38" i="10" s="1"/>
  <c r="F33" i="10"/>
  <c r="E33" i="10"/>
  <c r="D33" i="10"/>
  <c r="C33" i="10"/>
  <c r="F26" i="10"/>
  <c r="E26" i="10"/>
  <c r="D26" i="10"/>
  <c r="C26" i="10"/>
  <c r="F14" i="10"/>
  <c r="E14" i="10"/>
  <c r="D14" i="10"/>
  <c r="C14" i="10"/>
  <c r="H9" i="9"/>
  <c r="E2" i="9" s="1"/>
  <c r="D2" i="9"/>
  <c r="C50" i="5" l="1"/>
  <c r="C48" i="5"/>
  <c r="C46" i="5"/>
  <c r="C44" i="5"/>
  <c r="C42" i="5"/>
  <c r="C40" i="5"/>
  <c r="C38" i="5"/>
  <c r="C36" i="5"/>
  <c r="C34" i="5"/>
  <c r="C32" i="5"/>
  <c r="C30" i="5"/>
  <c r="C28" i="5"/>
  <c r="C26" i="5"/>
  <c r="C24" i="5"/>
  <c r="C22" i="5"/>
  <c r="C20" i="5"/>
  <c r="C18" i="5"/>
  <c r="C16" i="5"/>
  <c r="C14" i="5"/>
  <c r="C12" i="5"/>
  <c r="C10" i="5"/>
  <c r="C8" i="5"/>
  <c r="C6" i="5"/>
  <c r="I230" i="8"/>
  <c r="I216" i="8"/>
  <c r="C49" i="5" s="1"/>
  <c r="J49" i="5" s="1"/>
  <c r="I213" i="8"/>
  <c r="C47" i="5" s="1"/>
  <c r="L47" i="5" s="1"/>
  <c r="I208" i="8"/>
  <c r="C45" i="5" s="1"/>
  <c r="I204" i="8"/>
  <c r="C43" i="5" s="1"/>
  <c r="K43" i="5" s="1"/>
  <c r="I190" i="8"/>
  <c r="C41" i="5" s="1"/>
  <c r="K41" i="5" s="1"/>
  <c r="I187" i="8"/>
  <c r="C39" i="5" s="1"/>
  <c r="I180" i="8"/>
  <c r="C37" i="5" s="1"/>
  <c r="I160" i="8"/>
  <c r="C35" i="5" s="1"/>
  <c r="L35" i="5" s="1"/>
  <c r="I122" i="8"/>
  <c r="C33" i="5" s="1"/>
  <c r="I115" i="8"/>
  <c r="C31" i="5" s="1"/>
  <c r="I80" i="8"/>
  <c r="C29" i="5" s="1"/>
  <c r="I69" i="8"/>
  <c r="I64" i="8"/>
  <c r="I58" i="8"/>
  <c r="I51" i="8"/>
  <c r="C25" i="5" s="1"/>
  <c r="H25" i="5" s="1"/>
  <c r="I44" i="8"/>
  <c r="C23" i="5" s="1"/>
  <c r="I40" i="8"/>
  <c r="C21" i="5" s="1"/>
  <c r="I37" i="8"/>
  <c r="C19" i="5" s="1"/>
  <c r="H19" i="5" s="1"/>
  <c r="I35" i="8"/>
  <c r="I32" i="8"/>
  <c r="I27" i="8"/>
  <c r="I23" i="8"/>
  <c r="I20" i="8"/>
  <c r="I17" i="8"/>
  <c r="I12" i="8"/>
  <c r="C13" i="5" s="1"/>
  <c r="D13" i="5" s="1"/>
  <c r="I6" i="8"/>
  <c r="C11" i="5" s="1"/>
  <c r="D11" i="5" s="1"/>
  <c r="I4" i="8"/>
  <c r="C9" i="5" s="1"/>
  <c r="I2" i="8"/>
  <c r="C7" i="5" s="1"/>
  <c r="I8" i="2"/>
  <c r="I45" i="5" l="1"/>
  <c r="H45" i="5"/>
  <c r="F31" i="5"/>
  <c r="E31" i="5"/>
  <c r="G31" i="5"/>
  <c r="H31" i="5"/>
  <c r="I31" i="5"/>
  <c r="D31" i="5"/>
  <c r="E29" i="5"/>
  <c r="G29" i="5"/>
  <c r="F29" i="5"/>
  <c r="H29" i="5"/>
  <c r="I29" i="5"/>
  <c r="D29" i="5"/>
  <c r="J37" i="5"/>
  <c r="F37" i="5"/>
  <c r="G23" i="5"/>
  <c r="J23" i="5"/>
  <c r="H23" i="5"/>
  <c r="K23" i="5"/>
  <c r="I23" i="5"/>
  <c r="L7" i="5"/>
  <c r="G7" i="5"/>
  <c r="J7" i="5"/>
  <c r="F7" i="5"/>
  <c r="D7" i="5"/>
  <c r="H33" i="5"/>
  <c r="D33" i="5"/>
  <c r="I33" i="5"/>
  <c r="F33" i="5"/>
  <c r="G33" i="5"/>
  <c r="E33" i="5"/>
  <c r="I39" i="5"/>
  <c r="K39" i="5"/>
  <c r="J39" i="5"/>
  <c r="H39" i="5"/>
  <c r="E9" i="5"/>
  <c r="G9" i="5"/>
  <c r="F9" i="5"/>
  <c r="H9" i="5"/>
  <c r="I9" i="5"/>
  <c r="L9" i="5"/>
  <c r="J9" i="5"/>
  <c r="K9" i="5"/>
  <c r="D9" i="5"/>
  <c r="F21" i="5"/>
  <c r="E21" i="5"/>
  <c r="G21" i="5"/>
  <c r="H21" i="5"/>
  <c r="I21" i="5"/>
  <c r="D21" i="5"/>
  <c r="J43" i="5"/>
  <c r="I43" i="5"/>
  <c r="L41" i="5"/>
  <c r="L43" i="5"/>
  <c r="I49" i="5"/>
  <c r="F25" i="5"/>
  <c r="L49" i="5"/>
  <c r="K25" i="5"/>
  <c r="E19" i="5"/>
  <c r="K49" i="5"/>
  <c r="J25" i="5"/>
  <c r="I25" i="5"/>
  <c r="G45" i="5"/>
  <c r="G25" i="5"/>
  <c r="I229" i="8"/>
  <c r="C51" i="5" s="1"/>
  <c r="I57" i="8"/>
  <c r="C27" i="5" s="1"/>
  <c r="I16" i="8"/>
  <c r="C15" i="5" s="1"/>
  <c r="I26" i="8"/>
  <c r="L27" i="5" l="1"/>
  <c r="E27" i="5"/>
  <c r="F27" i="5"/>
  <c r="D27" i="5"/>
  <c r="G27" i="5"/>
  <c r="G55" i="5" s="1"/>
  <c r="H27" i="5"/>
  <c r="H55" i="5" s="1"/>
  <c r="I27" i="5"/>
  <c r="I55" i="5" s="1"/>
  <c r="J27" i="5"/>
  <c r="K27" i="5"/>
  <c r="E15" i="5"/>
  <c r="D15" i="5"/>
  <c r="K51" i="5"/>
  <c r="L51" i="5"/>
  <c r="J51" i="5"/>
  <c r="J55" i="5" s="1"/>
  <c r="I22" i="8"/>
  <c r="C17" i="5" s="1"/>
  <c r="C55" i="5" s="1"/>
  <c r="K55" i="5" l="1"/>
  <c r="D55" i="5"/>
  <c r="D59" i="5" s="1"/>
  <c r="L55" i="5"/>
  <c r="F17" i="5"/>
  <c r="F55" i="5" s="1"/>
  <c r="E17" i="5"/>
  <c r="E55" i="5" s="1"/>
  <c r="I239" i="8"/>
  <c r="I235" i="8" s="1"/>
  <c r="I237" i="8" l="1"/>
  <c r="K2" i="5"/>
  <c r="E59" i="5"/>
  <c r="F59" i="5" s="1"/>
  <c r="G59" i="5" s="1"/>
  <c r="H59" i="5" s="1"/>
  <c r="I59" i="5" s="1"/>
  <c r="J59" i="5" s="1"/>
  <c r="K59" i="5" s="1"/>
  <c r="L59" i="5" s="1"/>
  <c r="J233" i="8"/>
  <c r="J215" i="8"/>
  <c r="J198" i="8"/>
  <c r="J182" i="8"/>
  <c r="J166" i="8"/>
  <c r="J150" i="8"/>
  <c r="J134" i="8"/>
  <c r="J118" i="8"/>
  <c r="J102" i="8"/>
  <c r="J86" i="8"/>
  <c r="J70" i="8"/>
  <c r="J54" i="8"/>
  <c r="J38" i="8"/>
  <c r="J3" i="8"/>
  <c r="J164" i="8"/>
  <c r="J116" i="8"/>
  <c r="J84" i="8"/>
  <c r="J52" i="8"/>
  <c r="J18" i="8"/>
  <c r="J25" i="8"/>
  <c r="J89" i="8"/>
  <c r="J120" i="8"/>
  <c r="J183" i="8"/>
  <c r="J232" i="8"/>
  <c r="J197" i="8"/>
  <c r="J181" i="8"/>
  <c r="J165" i="8"/>
  <c r="J149" i="8"/>
  <c r="J133" i="8"/>
  <c r="J117" i="8"/>
  <c r="J101" i="8"/>
  <c r="J85" i="8"/>
  <c r="J53" i="8"/>
  <c r="J19" i="8"/>
  <c r="J212" i="8"/>
  <c r="J196" i="8"/>
  <c r="J148" i="8"/>
  <c r="J132" i="8"/>
  <c r="J100" i="8"/>
  <c r="J68" i="8"/>
  <c r="J36" i="8"/>
  <c r="J74" i="8"/>
  <c r="J200" i="8"/>
  <c r="J21" i="8"/>
  <c r="J228" i="8"/>
  <c r="J211" i="8"/>
  <c r="J195" i="8"/>
  <c r="J179" i="8"/>
  <c r="J163" i="8"/>
  <c r="J147" i="8"/>
  <c r="J131" i="8"/>
  <c r="J99" i="8"/>
  <c r="J83" i="8"/>
  <c r="J67" i="8"/>
  <c r="J47" i="8"/>
  <c r="J11" i="8"/>
  <c r="J221" i="8"/>
  <c r="J28" i="8"/>
  <c r="J90" i="8"/>
  <c r="J73" i="8"/>
  <c r="J168" i="8"/>
  <c r="J72" i="8"/>
  <c r="J71" i="8"/>
  <c r="J227" i="8"/>
  <c r="J210" i="8"/>
  <c r="J194" i="8"/>
  <c r="J178" i="8"/>
  <c r="J162" i="8"/>
  <c r="J146" i="8"/>
  <c r="J130" i="8"/>
  <c r="J114" i="8"/>
  <c r="J98" i="8"/>
  <c r="J82" i="8"/>
  <c r="J66" i="8"/>
  <c r="J50" i="8"/>
  <c r="J34" i="8"/>
  <c r="J15" i="8"/>
  <c r="J65" i="8"/>
  <c r="J61" i="8"/>
  <c r="J91" i="8"/>
  <c r="J43" i="8"/>
  <c r="J42" i="8"/>
  <c r="J41" i="8"/>
  <c r="J184" i="8"/>
  <c r="J119" i="8"/>
  <c r="J39" i="8"/>
  <c r="J226" i="8"/>
  <c r="J209" i="8"/>
  <c r="J193" i="8"/>
  <c r="J177" i="8"/>
  <c r="J161" i="8"/>
  <c r="J145" i="8"/>
  <c r="J129" i="8"/>
  <c r="J113" i="8"/>
  <c r="J97" i="8"/>
  <c r="J81" i="8"/>
  <c r="J49" i="8"/>
  <c r="J33" i="8"/>
  <c r="J14" i="8"/>
  <c r="J63" i="8"/>
  <c r="J156" i="8"/>
  <c r="J92" i="8"/>
  <c r="J155" i="8"/>
  <c r="J60" i="8"/>
  <c r="J105" i="8"/>
  <c r="J56" i="8"/>
  <c r="J151" i="8"/>
  <c r="J225" i="8"/>
  <c r="J192" i="8"/>
  <c r="J176" i="8"/>
  <c r="J144" i="8"/>
  <c r="J128" i="8"/>
  <c r="J112" i="8"/>
  <c r="J96" i="8"/>
  <c r="J48" i="8"/>
  <c r="J13" i="8"/>
  <c r="J31" i="8"/>
  <c r="J30" i="8"/>
  <c r="J29" i="8"/>
  <c r="J188" i="8"/>
  <c r="J108" i="8"/>
  <c r="J139" i="8"/>
  <c r="J59" i="8"/>
  <c r="J136" i="8"/>
  <c r="J135" i="8"/>
  <c r="J224" i="8"/>
  <c r="J207" i="8"/>
  <c r="J191" i="8"/>
  <c r="J175" i="8"/>
  <c r="J159" i="8"/>
  <c r="J143" i="8"/>
  <c r="J127" i="8"/>
  <c r="J111" i="8"/>
  <c r="J95" i="8"/>
  <c r="J79" i="8"/>
  <c r="J10" i="8"/>
  <c r="J172" i="8"/>
  <c r="J76" i="8"/>
  <c r="J123" i="8"/>
  <c r="J137" i="8"/>
  <c r="J5" i="8"/>
  <c r="J167" i="8"/>
  <c r="J223" i="8"/>
  <c r="J206" i="8"/>
  <c r="J174" i="8"/>
  <c r="J158" i="8"/>
  <c r="J142" i="8"/>
  <c r="J126" i="8"/>
  <c r="J110" i="8"/>
  <c r="J94" i="8"/>
  <c r="J78" i="8"/>
  <c r="J46" i="8"/>
  <c r="J124" i="8"/>
  <c r="J9" i="8"/>
  <c r="J75" i="8"/>
  <c r="J121" i="8"/>
  <c r="J104" i="8"/>
  <c r="J199" i="8"/>
  <c r="J222" i="8"/>
  <c r="J205" i="8"/>
  <c r="J189" i="8"/>
  <c r="J173" i="8"/>
  <c r="J157" i="8"/>
  <c r="J141" i="8"/>
  <c r="J125" i="8"/>
  <c r="J109" i="8"/>
  <c r="J93" i="8"/>
  <c r="J77" i="8"/>
  <c r="J62" i="8"/>
  <c r="J45" i="8"/>
  <c r="J140" i="8"/>
  <c r="J169" i="8"/>
  <c r="J103" i="8"/>
  <c r="J220" i="8"/>
  <c r="J203" i="8"/>
  <c r="J171" i="8"/>
  <c r="J107" i="8"/>
  <c r="J8" i="8"/>
  <c r="J152" i="8"/>
  <c r="J55" i="8"/>
  <c r="J219" i="8"/>
  <c r="J202" i="8"/>
  <c r="J186" i="8"/>
  <c r="J170" i="8"/>
  <c r="J154" i="8"/>
  <c r="J138" i="8"/>
  <c r="J106" i="8"/>
  <c r="J7" i="8"/>
  <c r="J217" i="8"/>
  <c r="J87" i="8"/>
  <c r="J218" i="8"/>
  <c r="J201" i="8"/>
  <c r="J185" i="8"/>
  <c r="J153" i="8"/>
  <c r="J24" i="8"/>
  <c r="J88" i="8"/>
  <c r="J64" i="8"/>
  <c r="J35" i="8"/>
  <c r="J122" i="8"/>
  <c r="J51" i="8"/>
  <c r="J187" i="8"/>
  <c r="J115" i="8"/>
  <c r="J4" i="8"/>
  <c r="J58" i="8"/>
  <c r="J40" i="8"/>
  <c r="J180" i="8"/>
  <c r="J27" i="8"/>
  <c r="J44" i="8"/>
  <c r="J37" i="8"/>
  <c r="J190" i="8"/>
  <c r="J6" i="8"/>
  <c r="J32" i="8"/>
  <c r="J12" i="8"/>
  <c r="J23" i="8"/>
  <c r="J230" i="8"/>
  <c r="J160" i="8"/>
  <c r="J231" i="8"/>
  <c r="J2" i="8"/>
  <c r="J204" i="8"/>
  <c r="J69" i="8"/>
  <c r="J80" i="8"/>
  <c r="J214" i="8"/>
  <c r="J216" i="8"/>
  <c r="J213" i="8"/>
  <c r="J20" i="8"/>
  <c r="J208" i="8"/>
  <c r="J17" i="8"/>
  <c r="J229" i="8"/>
  <c r="J16" i="8"/>
  <c r="J57" i="8"/>
  <c r="J26" i="8"/>
  <c r="J22" i="8"/>
  <c r="E53" i="5" l="1"/>
  <c r="J53" i="5"/>
  <c r="G53" i="5"/>
  <c r="H53" i="5"/>
  <c r="D53" i="5"/>
  <c r="D57" i="5" s="1"/>
  <c r="F53" i="5"/>
  <c r="K53" i="5"/>
  <c r="I53" i="5"/>
  <c r="L53" i="5"/>
  <c r="E57" i="5" l="1"/>
  <c r="F57" i="5" s="1"/>
  <c r="G57" i="5" s="1"/>
  <c r="H57" i="5" s="1"/>
  <c r="I57" i="5" s="1"/>
  <c r="J57" i="5" s="1"/>
  <c r="K57" i="5" s="1"/>
  <c r="L57" i="5" s="1"/>
</calcChain>
</file>

<file path=xl/sharedStrings.xml><?xml version="1.0" encoding="utf-8"?>
<sst xmlns="http://schemas.openxmlformats.org/spreadsheetml/2006/main" count="6684" uniqueCount="1723">
  <si>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</si>
  <si>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</si>
  <si>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</si>
  <si>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</si>
  <si>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</si>
  <si>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</si>
  <si>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</si>
  <si>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</si>
  <si>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</si>
  <si>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</si>
  <si>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</si>
  <si>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</si>
  <si>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</si>
  <si>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</si>
  <si>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</si>
  <si>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</si>
  <si>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</si>
  <si>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</si>
  <si>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</si>
  <si>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</si>
  <si>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</si>
  <si>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</si>
  <si>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</si>
  <si>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</si>
  <si>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</si>
  <si>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INSTALAÇÃO ELÉTRICA</t>
  </si>
  <si>
    <t xml:space="preserve"> 12 </t>
  </si>
  <si>
    <t>INSTALAÇÕES ESGOTO</t>
  </si>
  <si>
    <t xml:space="preserve"> 13 </t>
  </si>
  <si>
    <t>INSTALAÇÕES ÁGUAS PLUVIAIS</t>
  </si>
  <si>
    <t xml:space="preserve"> 14 </t>
  </si>
  <si>
    <t>INSTALAÇÕES HIDRÁULICAS</t>
  </si>
  <si>
    <t xml:space="preserve"> 15 </t>
  </si>
  <si>
    <t>LOUÇAS, ACESSÓRIOS E METAIS</t>
  </si>
  <si>
    <t xml:space="preserve"> 16 </t>
  </si>
  <si>
    <t>INSTALAÇÃO PARA CLIMATIZAÇÃO</t>
  </si>
  <si>
    <t xml:space="preserve"> 17 </t>
  </si>
  <si>
    <t>FORRO</t>
  </si>
  <si>
    <t xml:space="preserve"> 18 </t>
  </si>
  <si>
    <t>ESQUADRIAS</t>
  </si>
  <si>
    <t xml:space="preserve"> 19 </t>
  </si>
  <si>
    <t>PINTURA</t>
  </si>
  <si>
    <t xml:space="preserve"> 20 </t>
  </si>
  <si>
    <t>COBERTURA</t>
  </si>
  <si>
    <t xml:space="preserve"> 21 </t>
  </si>
  <si>
    <t>COMBATE A INCENDIO</t>
  </si>
  <si>
    <t xml:space="preserve"> 22 </t>
  </si>
  <si>
    <t>DIVERSOS</t>
  </si>
  <si>
    <t xml:space="preserve"> 23 </t>
  </si>
  <si>
    <t>OUTROS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</si>
  <si>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</si>
  <si>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</si>
  <si>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</si>
  <si>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</si>
  <si>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</si>
  <si>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t xml:space="preserve">DATA DA EXPEDIÇÃO: </t>
    </r>
    <r>
      <rPr>
        <sz val="11"/>
        <rFont val="Arial"/>
        <family val="2"/>
      </rPr>
      <t>12/01/2023</t>
    </r>
  </si>
  <si>
    <r>
      <t xml:space="preserve">TABELA                                    </t>
    </r>
    <r>
      <rPr>
        <sz val="11"/>
        <rFont val="Arial"/>
        <family val="2"/>
      </rPr>
      <t xml:space="preserve">SINAPI/PA - 11/2022                                                                     SEDOP/PA - 09/2022                                               </t>
    </r>
  </si>
  <si>
    <t>VALOR DA OBRA: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</si>
  <si>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</si>
  <si>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</si>
  <si>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</si>
  <si>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</si>
  <si>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</si>
  <si>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</si>
  <si>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</si>
  <si>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MOB - 002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</si>
  <si>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</si>
  <si>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</si>
  <si>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</si>
  <si>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</si>
  <si>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</si>
  <si>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</si>
  <si>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</si>
  <si>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010008 </t>
  </si>
  <si>
    <t>SEDOP</t>
  </si>
  <si>
    <t>Limpeza do terreno</t>
  </si>
  <si>
    <t>m²</t>
  </si>
  <si>
    <t xml:space="preserve"> 3.2 </t>
  </si>
  <si>
    <t xml:space="preserve"> 011340 </t>
  </si>
  <si>
    <t>Placa de obra em lona com plotagem de gráfica</t>
  </si>
  <si>
    <t xml:space="preserve"> 3.3 </t>
  </si>
  <si>
    <t xml:space="preserve"> 010009 </t>
  </si>
  <si>
    <t>Locação da obra a trena</t>
  </si>
  <si>
    <t xml:space="preserve"> 3.4 </t>
  </si>
  <si>
    <t xml:space="preserve"> 010005 </t>
  </si>
  <si>
    <t>Barracão de madeira/Almoxarifado</t>
  </si>
  <si>
    <t xml:space="preserve"> 3.5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</si>
  <si>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</si>
  <si>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</si>
  <si>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</si>
  <si>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</si>
  <si>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</si>
  <si>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</si>
  <si>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</si>
  <si>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93382 </t>
  </si>
  <si>
    <t>SINAPI</t>
  </si>
  <si>
    <t>REATERRO MANUAL DE VALAS COM COMPACTAÇÃO MECANIZADA. AF_04/2016</t>
  </si>
  <si>
    <t xml:space="preserve"> 4.3 </t>
  </si>
  <si>
    <t xml:space="preserve"> 030011 </t>
  </si>
  <si>
    <t>Aterro incluindo carga, descarga, transporte e apiloamento</t>
  </si>
  <si>
    <t xml:space="preserve"> 5.1 </t>
  </si>
  <si>
    <t>SAPATAS</t>
  </si>
  <si>
    <t xml:space="preserve"> 5.1.1 </t>
  </si>
  <si>
    <t xml:space="preserve"> 040257 </t>
  </si>
  <si>
    <t>Lastro de concreto magro c/ seixo</t>
  </si>
  <si>
    <t xml:space="preserve"> 5.1.2 </t>
  </si>
  <si>
    <t xml:space="preserve"> 051172 </t>
  </si>
  <si>
    <t>Concreto armado FCK=25MPA com forma aparente - 1 reaproveitamento</t>
  </si>
  <si>
    <t xml:space="preserve"> 5.2 </t>
  </si>
  <si>
    <t>VIGAS BALDRAMES</t>
  </si>
  <si>
    <t xml:space="preserve"> 5.2.1 </t>
  </si>
  <si>
    <t xml:space="preserve"> 040284 </t>
  </si>
  <si>
    <t>Baldrame em concreto armado</t>
  </si>
  <si>
    <t xml:space="preserve"> 6.1 </t>
  </si>
  <si>
    <t>PILARES</t>
  </si>
  <si>
    <t xml:space="preserve"> 6.1.1 </t>
  </si>
  <si>
    <t>Concreto armado dos pilares fck = 25MPA c/ forma mad. branca (incl. lançamento e adensamento)</t>
  </si>
  <si>
    <t xml:space="preserve"> 6.1.2 </t>
  </si>
  <si>
    <t>Concreto armado das percintas fck = 25MPA c/ forma mad. branca (incl. lançamento e adensamento)</t>
  </si>
  <si>
    <t xml:space="preserve"> 6.2 </t>
  </si>
  <si>
    <t>LAJE</t>
  </si>
  <si>
    <t xml:space="preserve"> 6.2.1 </t>
  </si>
  <si>
    <t>ARMAÇÃO LAJE</t>
  </si>
  <si>
    <t xml:space="preserve"> 6.2.1.1 </t>
  </si>
  <si>
    <t xml:space="preserve"> 92771 </t>
  </si>
  <si>
    <t>ARMAÇÃO DE LAJE DE ESTRUTURA CONVENCIONAL DE CONCRETO ARMADO UTILIZANDO AÇO CA-50 DE 10,0 MM - MONTAGEM. AF_06/2022</t>
  </si>
  <si>
    <t>KG</t>
  </si>
  <si>
    <t xml:space="preserve"> 6.2.1.2 </t>
  </si>
  <si>
    <t xml:space="preserve"> 92770 </t>
  </si>
  <si>
    <t>ARMAÇÃO DE LAJE DE ESTRUTURA CONVENCIONAL DE CONCRETO ARMADO UTILIZANDO AÇO CA-50 DE 8,0 MM - MONTAGEM. AF_06/2022</t>
  </si>
  <si>
    <t xml:space="preserve"> 6.2.1.3 </t>
  </si>
  <si>
    <t xml:space="preserve"> 92769 </t>
  </si>
  <si>
    <t>ARMAÇÃO DE LAJE DE ESTRUTURA CONVENCIONAL DE CONCRETO ARMADO UTILIZANDO AÇO CA-50 DE 6,3 MM - MONTAGEM. AF_06/2022</t>
  </si>
  <si>
    <t xml:space="preserve"> 6.2.1.4 </t>
  </si>
  <si>
    <t xml:space="preserve"> 92768 </t>
  </si>
  <si>
    <t>ARMAÇÃO DE LAJE DE ESTRUTURA CONVENCIONAL DE CONCRETO ARMADO UTILIZANDO AÇO CA-60 DE 5,0 MM - MONTAGEM. AF_06/2022</t>
  </si>
  <si>
    <t xml:space="preserve"> 6.2.2 </t>
  </si>
  <si>
    <t>FÔRMAS</t>
  </si>
  <si>
    <t xml:space="preserve"> 6.2.2.1 </t>
  </si>
  <si>
    <t xml:space="preserve"> 050036 </t>
  </si>
  <si>
    <t>Forma  c/ madeira branca</t>
  </si>
  <si>
    <t xml:space="preserve"> 6.2.2.2 </t>
  </si>
  <si>
    <t xml:space="preserve"> 101792 </t>
  </si>
  <si>
    <t>ESCORAMENTO DE FÔRMAS DE LAJE EM MADEIRA NÃO APARELHADA, PÉ-DIREITO SIMPLES, INCLUSO TRAVAMENTO, 4 UTILIZAÇÕES. AF_09/2020</t>
  </si>
  <si>
    <t xml:space="preserve"> 6.2.3 </t>
  </si>
  <si>
    <t>CONCRETO</t>
  </si>
  <si>
    <t xml:space="preserve"> 6.2.3.1 </t>
  </si>
  <si>
    <t xml:space="preserve"> 050740 </t>
  </si>
  <si>
    <t>Concreto c/ seixo Fck= 25MPA (incl. lançamento e adensamento)</t>
  </si>
  <si>
    <t xml:space="preserve"> 7.1 </t>
  </si>
  <si>
    <t xml:space="preserve"> 080293 </t>
  </si>
  <si>
    <t>Impermeabilização para baldrame</t>
  </si>
  <si>
    <t xml:space="preserve"> 7.2 </t>
  </si>
  <si>
    <t xml:space="preserve"> 080151 </t>
  </si>
  <si>
    <t>Impermeabilização de lajes e calhas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</si>
  <si>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</si>
  <si>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</si>
  <si>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</si>
  <si>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</si>
  <si>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</si>
  <si>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Vergas e contravergas em janelas com vão maiores que 1,50m</t>
  </si>
  <si>
    <t>M</t>
  </si>
  <si>
    <t xml:space="preserve"> 8.3 </t>
  </si>
  <si>
    <t xml:space="preserve"> 93184 </t>
  </si>
  <si>
    <t>Vergas para portas com vãos até 1,50m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</si>
  <si>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</si>
  <si>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</si>
  <si>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</si>
  <si>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</si>
  <si>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</si>
  <si>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</si>
  <si>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</si>
  <si>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110762 </t>
  </si>
  <si>
    <t>Emboço com argamassa 1:6:Adit. Plast.</t>
  </si>
  <si>
    <t xml:space="preserve"> 9.4 </t>
  </si>
  <si>
    <t xml:space="preserve"> 110644 </t>
  </si>
  <si>
    <t>Pastilha cerâmica 10x10cm na cor verde</t>
  </si>
  <si>
    <t xml:space="preserve"> 9.5 </t>
  </si>
  <si>
    <t>Pastilha cerâmica 10x10cm na cor branca</t>
  </si>
  <si>
    <t xml:space="preserve"> 9.6 </t>
  </si>
  <si>
    <t>Revestimento Cerâmico 30x60cm retificado na cor branca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</si>
  <si>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</si>
  <si>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</si>
  <si>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</si>
  <si>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</si>
  <si>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</si>
  <si>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</si>
  <si>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</si>
  <si>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</si>
  <si>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</si>
  <si>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</si>
  <si>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</si>
  <si>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ceramica - Antiderrapante PEI V Tipo A - Areas Molhadas (banheiros)</t>
  </si>
  <si>
    <t xml:space="preserve"> 10.5 </t>
  </si>
  <si>
    <t>Lajota ceramica - PEI V, Tipo A - Areas Secas</t>
  </si>
  <si>
    <t xml:space="preserve"> 11.1 </t>
  </si>
  <si>
    <t>QUADORS E DISJUNTORES</t>
  </si>
  <si>
    <t xml:space="preserve"> 11.1.1 </t>
  </si>
  <si>
    <t xml:space="preserve"> 170615 </t>
  </si>
  <si>
    <t>Quadro de mediçao trifasico (c/ disjuntor)</t>
  </si>
  <si>
    <t>UN</t>
  </si>
  <si>
    <t xml:space="preserve"> 11.1.2 </t>
  </si>
  <si>
    <t xml:space="preserve"> 170386 </t>
  </si>
  <si>
    <t>Centro de distribuiçao p/ 32 disjuntores (c/ barramento)</t>
  </si>
  <si>
    <t xml:space="preserve"> 11.1.3 </t>
  </si>
  <si>
    <t xml:space="preserve"> 170326 </t>
  </si>
  <si>
    <t>Disjuntor 1P - 6 a 32A - PADRÃO DIN</t>
  </si>
  <si>
    <t xml:space="preserve"> 11.1.4 </t>
  </si>
  <si>
    <t xml:space="preserve"> 101895 </t>
  </si>
  <si>
    <t>DISJUNTOR TERMOMAGNÉTICO TRIPOLAR , CORRENTE NOMINAL DE 125A - FORNECIMENTO E INSTALAÇÃO. AF_10/2020</t>
  </si>
  <si>
    <t xml:space="preserve"> 11.1.5 </t>
  </si>
  <si>
    <t xml:space="preserve"> 170362 </t>
  </si>
  <si>
    <t>Disjuntor 2P - 6 a 32A - PADRÃO DIN</t>
  </si>
  <si>
    <t xml:space="preserve"> 11.2 </t>
  </si>
  <si>
    <t>ELETRODUTOS E ACESSÓRIOS</t>
  </si>
  <si>
    <t xml:space="preserve"> 11.2.1 </t>
  </si>
  <si>
    <t xml:space="preserve"> 170081 </t>
  </si>
  <si>
    <t>Ponto de luz / força (c/tubul., cx. e fiaçao) ate 200W</t>
  </si>
  <si>
    <t>PT</t>
  </si>
  <si>
    <t xml:space="preserve"> 11.2.2 </t>
  </si>
  <si>
    <t xml:space="preserve"> 170701 </t>
  </si>
  <si>
    <t>Ponto de força (tubul., fiaçao e disjuntor) acima de 200W</t>
  </si>
  <si>
    <t xml:space="preserve"> 11.2.3 </t>
  </si>
  <si>
    <t xml:space="preserve"> CPU 136 </t>
  </si>
  <si>
    <t>Caixa de passagem 40x40 com tampa</t>
  </si>
  <si>
    <t>und</t>
  </si>
  <si>
    <t xml:space="preserve"> 11.2.4 </t>
  </si>
  <si>
    <t xml:space="preserve"> 171164 </t>
  </si>
  <si>
    <t>Haste de Aço cobreada 5/8"x2,40m c/ conector</t>
  </si>
  <si>
    <t xml:space="preserve"> 11.3 </t>
  </si>
  <si>
    <t>ILUMINAÇÃO E TOMADAS</t>
  </si>
  <si>
    <t xml:space="preserve"> 11.3.1 </t>
  </si>
  <si>
    <t xml:space="preserve"> 250732 </t>
  </si>
  <si>
    <t>Ventilador de teto</t>
  </si>
  <si>
    <t xml:space="preserve"> 11.3.2 </t>
  </si>
  <si>
    <t xml:space="preserve"> 170332 </t>
  </si>
  <si>
    <t>Interruptor 1 tecla simples (s/fiaçao)</t>
  </si>
  <si>
    <t xml:space="preserve"> 11.3.3 </t>
  </si>
  <si>
    <t xml:space="preserve"> 170334 </t>
  </si>
  <si>
    <t>Interruptor 2 teclas simples (s/fiaçao)</t>
  </si>
  <si>
    <t xml:space="preserve"> 11.3.4 </t>
  </si>
  <si>
    <t xml:space="preserve"> 170338 </t>
  </si>
  <si>
    <t>Interruptor 3 teclas simples (s/fiaçao)</t>
  </si>
  <si>
    <t xml:space="preserve"> 11.3.5 </t>
  </si>
  <si>
    <t xml:space="preserve"> 170339 </t>
  </si>
  <si>
    <t>Tomada 2P+T 10A (s/fiaçao)</t>
  </si>
  <si>
    <t xml:space="preserve"> 11.3.6 </t>
  </si>
  <si>
    <t xml:space="preserve"> 171522 </t>
  </si>
  <si>
    <t>Tomadas 2 (2P+T) 10A (s/fiação)</t>
  </si>
  <si>
    <t xml:space="preserve"> 11.3.7 </t>
  </si>
  <si>
    <t xml:space="preserve"> 171175 </t>
  </si>
  <si>
    <t>Isolador roldana 72x72</t>
  </si>
  <si>
    <t xml:space="preserve"> 11.3.8 </t>
  </si>
  <si>
    <t xml:space="preserve"> 170978 </t>
  </si>
  <si>
    <t>Luminária  c/ lâmp de emergência</t>
  </si>
  <si>
    <t xml:space="preserve"> 11.3.9 </t>
  </si>
  <si>
    <t xml:space="preserve"> 97589 </t>
  </si>
  <si>
    <t>Luminária de Led 24w com plafon E27</t>
  </si>
  <si>
    <t xml:space="preserve"> 11.3.10 </t>
  </si>
  <si>
    <t xml:space="preserve"> 97606 </t>
  </si>
  <si>
    <t>LUMINÁRIA ARANDELA TIPO MEIA LUA, DE SOBREPOR, COM 1 LÂMPADA FLUORESCENTE DE 15 W, SEM REATOR - FORNECIMENTO E INSTALAÇÃO. AF_02/2020</t>
  </si>
  <si>
    <t xml:space="preserve"> 12.1 </t>
  </si>
  <si>
    <t xml:space="preserve"> 180508 </t>
  </si>
  <si>
    <t>Tubo em PVC - 150mm (LS)</t>
  </si>
  <si>
    <t xml:space="preserve"> 12.2 </t>
  </si>
  <si>
    <t xml:space="preserve"> 180102 </t>
  </si>
  <si>
    <t>Tubo em PVC - 100mm (LS)</t>
  </si>
  <si>
    <t xml:space="preserve"> 12.3 </t>
  </si>
  <si>
    <t xml:space="preserve"> 180104 </t>
  </si>
  <si>
    <t>Tubo em PVC -  50mm (LS)</t>
  </si>
  <si>
    <t xml:space="preserve"> 12.4 </t>
  </si>
  <si>
    <t xml:space="preserve"> 180105 </t>
  </si>
  <si>
    <t>Tubo em PVC -  40mm (LS)</t>
  </si>
  <si>
    <t xml:space="preserve"> 12.5 </t>
  </si>
  <si>
    <t xml:space="preserve"> 89707 </t>
  </si>
  <si>
    <t>CAIXA SIFONADA, PVC, DN 100 X 100 X 50 MM, JUNTA ELÁSTICA, FORNECIDA E INSTALADA EM RAMAL DE DESCARGA OU EM RAMAL DE ESGOTO SANITÁRIO. AF_08/2022</t>
  </si>
  <si>
    <t xml:space="preserve"> 12.6 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</si>
  <si>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</si>
  <si>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</si>
  <si>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12.7 </t>
  </si>
  <si>
    <t xml:space="preserve"> CPU 118 </t>
  </si>
  <si>
    <t>CAIXA DE INSPEÇÃO EM CONCRETO PRÉ-MOLDADO DN 60CM COM TAMPA H= 60CM - FORNECIMENTO E INSTALACAO</t>
  </si>
  <si>
    <t xml:space="preserve"> 12.8 </t>
  </si>
  <si>
    <t xml:space="preserve"> 104084 </t>
  </si>
  <si>
    <t>CAP, PVC OCRE, JUNTA ELÁSTICA, DN 150 MM, PARA COLETOR PREDIAL DE ESGOTO. AF_06/2022</t>
  </si>
  <si>
    <t xml:space="preserve"> 12.9 </t>
  </si>
  <si>
    <t xml:space="preserve"> 89811 </t>
  </si>
  <si>
    <t>CURVA CURTA 90 GRAUS, PVC, SERIE NORMAL, ESGOTO PREDIAL, DN 100 MM, JUNTA ELÁSTICA, FORNECIDO E INSTALADO EM PRUMADA DE ESGOTO SANITÁRIO OU VENTILAÇÃO. AF_08/2022</t>
  </si>
  <si>
    <t xml:space="preserve"> 12.10 </t>
  </si>
  <si>
    <t xml:space="preserve"> 89733 </t>
  </si>
  <si>
    <t>CURVA CURTA 90 GRAUS, PVC, SERIE NORMAL, ESGOTO PREDIAL, DN 50 MM, JUNTA ELÁSTICA, FORNECIDO E INSTALADO EM RAMAL DE DESCARGA OU RAMAL DE ESGOTO SANITÁRIO. AF_08/2022</t>
  </si>
  <si>
    <t xml:space="preserve"> 12.11 </t>
  </si>
  <si>
    <t xml:space="preserve"> 104065 </t>
  </si>
  <si>
    <t>CURVA LONGA, 45 GRAUS, PVC OCRE, JUNTA ELÁSTICA, DN 150 MM, PARA COLETOR PREDIAL DE ESGOTO. AF_06/2022</t>
  </si>
  <si>
    <t xml:space="preserve"> 12.12 </t>
  </si>
  <si>
    <t xml:space="preserve"> 104063 </t>
  </si>
  <si>
    <t>CURVA LONGA, 45 GRAUS, PVC OCRE, JUNTA ELÁSTICA, DN 100 MM, PARA COLETOR PREDIAL DE ESGOTO. AF_06/2022</t>
  </si>
  <si>
    <t xml:space="preserve"> 12.13 </t>
  </si>
  <si>
    <t>CURVA LONGA, 45 GRAUS, PVC OCRE, JUNTA ELÁSTICA, DN 50 MM, PARA COLETOR PREDIAL DE ESGOTO. AF_06/2022</t>
  </si>
  <si>
    <t xml:space="preserve"> 12.14 </t>
  </si>
  <si>
    <t xml:space="preserve"> 89810 </t>
  </si>
  <si>
    <t>JOELHO 45 GRAUS, PVC, SERIE NORMAL, ESGOTO PREDIAL, DN 100 MM, JUNTA ELÁSTICA, FORNECIDO E INSTALADO EM PRUMADA DE ESGOTO SANITÁRIO OU VENTILAÇÃO. AF_08/2022</t>
  </si>
  <si>
    <t xml:space="preserve"> 12.15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</si>
  <si>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</si>
  <si>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</si>
  <si>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12.16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</si>
  <si>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</si>
  <si>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</si>
  <si>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12.17 </t>
  </si>
  <si>
    <t xml:space="preserve"> 89854 </t>
  </si>
  <si>
    <t>JOELHO 90 GRAUS, PVC, SERIE NORMAL, ESGOTO PREDIAL, DN 150 MM, JUNTA ELÁSTICA, FORNECIDO E INSTALADO EM SUBCOLETOR AÉREO DE ESGOTO SANITÁRIO. AF_08/2022</t>
  </si>
  <si>
    <t xml:space="preserve"> 12.18 </t>
  </si>
  <si>
    <t xml:space="preserve"> 89809 </t>
  </si>
  <si>
    <t>JOELHO 90 GRAUS, PVC, SERIE NORMAL, ESGOTO PREDIAL, DN 100 MM, JUNTA ELÁSTICA, FORNECIDO E INSTALADO EM PRUMADA DE ESGOTO SANITÁRIO OU VENTILAÇÃO. AF_08/2022</t>
  </si>
  <si>
    <t xml:space="preserve"> 12.19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</si>
  <si>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</si>
  <si>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</si>
  <si>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12.20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</si>
  <si>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</si>
  <si>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</si>
  <si>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12.21 </t>
  </si>
  <si>
    <t xml:space="preserve"> 89827 </t>
  </si>
  <si>
    <t>JUNÇÃO SIMPLES, PVC, SERIE NORMAL, ESGOTO PREDIAL, DN 50 X 50 MM, JUNTA ELÁSTICA, FORNECIDO E INSTALADO EM PRUMADA DE ESGOTO SANITÁRIO OU VENTILAÇÃO. AF_08/2022</t>
  </si>
  <si>
    <t xml:space="preserve"> 12.22 </t>
  </si>
  <si>
    <t xml:space="preserve"> 104353 </t>
  </si>
  <si>
    <t>JUNÇÃO DE REDUÇÃO INVERTIDA, PVC, SÉRIE NORMAL, ESGOTO PREDIAL, DN 100 X 50 MM, JUNTA ELÁSTICA, FORNECIDO E INSTALADO EM PRUMADA DE ESGOTO SANITÁRIO OU VENTILAÇÃO. AF_08/2022</t>
  </si>
  <si>
    <t xml:space="preserve"> 12.23 </t>
  </si>
  <si>
    <t xml:space="preserve"> 95693 </t>
  </si>
  <si>
    <t>LUVA SIMPLES, PVC, SÉRIE NORMAL, ESGOTO PREDIAL, DN 150 MM, JUNTA ELÁSTICA, FORNECIDO E INSTALADO EM SUBCOLETOR AÉREO DE ESGOTO SANITÁRIO. AF_08/2022</t>
  </si>
  <si>
    <t xml:space="preserve"> 12.24 </t>
  </si>
  <si>
    <t xml:space="preserve"> 89821 </t>
  </si>
  <si>
    <t>LUVA SIMPLES, PVC, SERIE NORMAL, ESGOTO PREDIAL, DN 100 MM, JUNTA ELÁSTICA, FORNECIDO E INSTALADO EM PRUMADA DE ESGOTO SANITÁRIO OU VENTILAÇÃO. AF_08/2022</t>
  </si>
  <si>
    <t xml:space="preserve"> 12.25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</si>
  <si>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</si>
  <si>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</si>
  <si>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12.26 </t>
  </si>
  <si>
    <t xml:space="preserve"> 89681 </t>
  </si>
  <si>
    <t>REDUÇÃO EXCÊNTRICA, PVC, SERIE NORMAL, ESGOTO, DN 150 X 100 MM, JUNTA ELÁSTICA, FORNECIDO E INSTALADO EM CONDUTORES VERTICAIS DE ÁGUAS PLUVIAIS. AF_06/2022</t>
  </si>
  <si>
    <t xml:space="preserve"> 12.27 </t>
  </si>
  <si>
    <t xml:space="preserve"> 89673 </t>
  </si>
  <si>
    <t>REDUÇÃO EXCÊNTRICA, PVC, SERIE NORMAL, ESGOTO, DN 100 X 75 MM, JUNTA ELÁSTICA, FORNECIDO E INSTALADO EM CONDUTORES VERTICAIS DE ÁGUAS PLUVIAIS. AF_06/2022</t>
  </si>
  <si>
    <t xml:space="preserve"> 12.28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</si>
  <si>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</si>
  <si>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</si>
  <si>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12.29 </t>
  </si>
  <si>
    <t xml:space="preserve"> 89860 </t>
  </si>
  <si>
    <t>TE, PVC, SERIE NORMAL, ESGOTO PREDIAL, DN 150 X 150 MM, JUNTA ELÁSTICA, FORNECIDO E INSTALADO EM SUBCOLETOR AÉREO DE ESGOTO SANITÁRIO. AF_08/2022</t>
  </si>
  <si>
    <t xml:space="preserve"> 12.30 </t>
  </si>
  <si>
    <t>TE, PVC, SERIE NORMAL, ESGOTO PREDIAL, DN 100 X 100 MM, JUNTA ELÁSTICA, FORNECIDO E INSTALADO EM SUBCOLETOR AÉREO DE ESGOTO SANITÁRIO. AF_08/2022</t>
  </si>
  <si>
    <t xml:space="preserve"> 12.31 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</si>
  <si>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</si>
  <si>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</si>
  <si>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12.32 </t>
  </si>
  <si>
    <t xml:space="preserve"> 180548 </t>
  </si>
  <si>
    <t>Fossa septica em concreto armado - cap=150 pessoas</t>
  </si>
  <si>
    <t xml:space="preserve"> 12.33 </t>
  </si>
  <si>
    <t xml:space="preserve"> 180417 </t>
  </si>
  <si>
    <t>Filtro anaerobico conc.arm. d=1.4m p=1.8m</t>
  </si>
  <si>
    <t xml:space="preserve"> 12.34 </t>
  </si>
  <si>
    <t xml:space="preserve"> 180540 </t>
  </si>
  <si>
    <t>Sumidouro em alvenaria c/ tpo.em concreto - cap=150 pessoas</t>
  </si>
  <si>
    <t xml:space="preserve"> 13.1 </t>
  </si>
  <si>
    <t xml:space="preserve"> 13.2 </t>
  </si>
  <si>
    <t xml:space="preserve"> 13.3 </t>
  </si>
  <si>
    <t xml:space="preserve"> 89591 </t>
  </si>
  <si>
    <t>JOELHO 45 GRAUS, PVC, SERIE R, ÁGUA PLUVIAL, DN 150 MM, JUNTA ELÁSTICA, FORNECIDO E INSTALADO EM CONDUTORES VERTICAIS DE ÁGUAS PLUVIAIS. AF_06/2022</t>
  </si>
  <si>
    <t xml:space="preserve"> 13.4 </t>
  </si>
  <si>
    <t xml:space="preserve"> 89590 </t>
  </si>
  <si>
    <t>JOELHO 90 GRAUS, PVC, SERIE R, ÁGUA PLUVIAL, DN 150 MM, JUNTA ELÁSTICA, FORNECIDO E INSTALADO EM CONDUTORES VERTICAIS DE ÁGUAS PLUVIAIS. AF_06/2022</t>
  </si>
  <si>
    <t xml:space="preserve"> 13.5 </t>
  </si>
  <si>
    <t xml:space="preserve"> 89584 </t>
  </si>
  <si>
    <t>JOELHO 90 GRAUS, PVC, SERIE R, ÁGUA PLUVIAL, DN 100 MM, JUNTA ELÁSTICA, FORNECIDO E INSTALADO EM CONDUTORES VERTICAIS DE ÁGUAS PLUVIAIS. AF_06/2022</t>
  </si>
  <si>
    <t xml:space="preserve"> 13.6 </t>
  </si>
  <si>
    <t xml:space="preserve"> 89677 </t>
  </si>
  <si>
    <t>LUVA SIMPLES, PVC, SERIE R, ÁGUA PLUVIAL, DN 150 MM, JUNTA ELÁSTICA, FORNECIDO E INSTALADO EM CONDUTORES VERTICAIS DE ÁGUAS PLUVIAIS. AF_06/2022</t>
  </si>
  <si>
    <t xml:space="preserve"> 14.1 </t>
  </si>
  <si>
    <t xml:space="preserve"> 94652 </t>
  </si>
  <si>
    <t>TUBO, PVC, SOLDÁVEL, DN 60 MM, INSTALADO EM RESERVAÇÃO DE ÁGUA DE EDIFICAÇÃO QUE POSSUA RESERVATÓRIO DE FIBRA/FIBROCIMENTO   FORNECIMENTO E INSTALAÇÃO. AF_06/2016</t>
  </si>
  <si>
    <t xml:space="preserve"> 14.2 </t>
  </si>
  <si>
    <t xml:space="preserve"> 94651 </t>
  </si>
  <si>
    <t>TUBO, PVC, SOLDÁVEL, DN 50 MM, INSTALADO EM RESERVAÇÃO DE ÁGUA DE EDIFICAÇÃO QUE POSSUA RESERVATÓRIO DE FIBRA/FIBROCIMENTO   FORNECIMENTO E INSTALAÇÃO. AF_06/2016</t>
  </si>
  <si>
    <t xml:space="preserve"> 14.3 </t>
  </si>
  <si>
    <t xml:space="preserve"> 103978 </t>
  </si>
  <si>
    <t>TUBO, PVC, SOLDÁVEL, DN 40MM, INSTALADO EM RAMAL DE DISTRIBUIÇÃO DE ÁGUA - FORNECIMENTO E INSTALAÇÃO. AF_06/2022</t>
  </si>
  <si>
    <t xml:space="preserve"> 14.4 </t>
  </si>
  <si>
    <t xml:space="preserve"> 89356 </t>
  </si>
  <si>
    <t>TUBO, PVC, SOLDÁVEL, DN 25MM, INSTALADO EM RAMAL OU SUB-RAMAL DE ÁGUA - FORNECIMENTO E INSTALAÇÃO. AF_06/2022</t>
  </si>
  <si>
    <t xml:space="preserve"> 14.5 </t>
  </si>
  <si>
    <t xml:space="preserve"> 102617 </t>
  </si>
  <si>
    <t>CAIXA D´ÁGUA EM POLIÉSTER REFORÇADO COM FIBRA DE VIDRO, 5000 LITROS - FORNECIMENTO E INSTALAÇÃO. AF_06/2021</t>
  </si>
  <si>
    <t xml:space="preserve"> 14.6 </t>
  </si>
  <si>
    <t xml:space="preserve"> 94707 </t>
  </si>
  <si>
    <t>ADAPTADOR COM FLANGE E ANEL DE VEDAÇÃO, PVC, SOLDÁVEL, DN 60 MM X 2 , INSTALADO EM RESERVAÇÃO DE ÁGUA DE EDIFICAÇÃO QUE POSSUA RESERVATÓRIO DE FIBRA/FIBROCIMENTO   FORNECIMENTO E INSTALAÇÃO. AF_06/2016</t>
  </si>
  <si>
    <t xml:space="preserve"> 14.7 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</si>
  <si>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</si>
  <si>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</si>
  <si>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14.8 </t>
  </si>
  <si>
    <t xml:space="preserve"> 89429 </t>
  </si>
  <si>
    <t>ADAPTADOR CURTO COM BOLSA E ROSCA PARA REGISTRO, PVC, SOLDÁVEL, DN 25MM X 3/4 , INSTALADO EM RAMAL DE DISTRIBUIÇÃO DE ÁGUA - FORNECIMENTO E INSTALAÇÃO. AF_06/2022</t>
  </si>
  <si>
    <t xml:space="preserve"> 14.9 </t>
  </si>
  <si>
    <t xml:space="preserve"> 103999 </t>
  </si>
  <si>
    <t>BUCHA DE REDUÇÃO, LONGA, PVC, SOLDÁVEL, DN 50 X 25 MM, INSTALADO EM RAMAL DE DISTRIBUIÇÃO DE ÁGUA - FORNECIMENTO E INSTALAÇÃO. AF_06/2022</t>
  </si>
  <si>
    <t xml:space="preserve"> 14.10 </t>
  </si>
  <si>
    <t xml:space="preserve"> 103947 </t>
  </si>
  <si>
    <t>BUCHA DE REDUÇÃO, CURTA, PVC, SOLDÁVEL, DN 25 X 20 MM, INSTALADO EM RAMAL OU SUB-RAMAL DE ÁGUA - FORNECIMENTO E INSTALAÇÃO. AF_06/2022</t>
  </si>
  <si>
    <t xml:space="preserve"> 14.11 </t>
  </si>
  <si>
    <t xml:space="preserve"> 103983 </t>
  </si>
  <si>
    <t>CURVA 45 GRAUS, PVC, SOLDÁVEL, DN 40MM, INSTALADO EM RAMAL DE DISTRIBUIÇÃO DE ÁGUA - FORNECIMENTO E INSTALAÇÃO. AF_06/2022</t>
  </si>
  <si>
    <t xml:space="preserve"> 14.12 </t>
  </si>
  <si>
    <t xml:space="preserve"> 89411 </t>
  </si>
  <si>
    <t>CURVA 45 GRAUS, PVC, SOLDÁVEL, DN 25MM, INSTALADO EM RAMAL DE DISTRIBUIÇÃO DE ÁGUA - FORNECIMENTO E INSTALAÇÃO. AF_06/2022</t>
  </si>
  <si>
    <t xml:space="preserve"> 14.13 </t>
  </si>
  <si>
    <t xml:space="preserve"> 103986 </t>
  </si>
  <si>
    <t>CURVA 90 GRAUS, PVC, SOLDÁVEL, DN 50MM, INSTALADO EM RAMAL DE DISTRIBUIÇÃO DE ÁGUA - FORNECIMENTO E INSTALAÇÃO. AF_06/2022</t>
  </si>
  <si>
    <t xml:space="preserve"> 14.14 </t>
  </si>
  <si>
    <t xml:space="preserve"> 89499 </t>
  </si>
  <si>
    <t>CURVA 90 GRAUS, PVC, SOLDÁVEL, DN 40MM, INSTALADO EM PRUMADA DE ÁGUA - FORNECIMENTO E INSTALAÇÃO. AF_06/2022</t>
  </si>
  <si>
    <t xml:space="preserve"> 14.15 </t>
  </si>
  <si>
    <t xml:space="preserve"> 89364 </t>
  </si>
  <si>
    <t>CURVA 90 GRAUS, PVC, SOLDÁVEL, DN 25MM, INSTALADO EM RAMAL OU SUB-RAMAL DE ÁGUA - FORNECIMENTO E INSTALAÇÃO. AF_06/2022</t>
  </si>
  <si>
    <t xml:space="preserve"> 14.16 </t>
  </si>
  <si>
    <t xml:space="preserve"> 89506 </t>
  </si>
  <si>
    <t>JOELHO 45 GRAUS, PVC, SOLDÁVEL, DN 60MM, INSTALADO EM PRUMADA DE ÁGUA - FORNECIMENTO E INSTALAÇÃO. AF_06/2022</t>
  </si>
  <si>
    <t xml:space="preserve"> 14.17 </t>
  </si>
  <si>
    <t xml:space="preserve"> 89409 </t>
  </si>
  <si>
    <t>JOELHO 45 GRAUS, PVC, SOLDÁVEL, DN 25MM, INSTALADO EM RAMAL DE DISTRIBUIÇÃO DE ÁGUA - FORNECIMENTO E INSTALAÇÃO. AF_06/2022</t>
  </si>
  <si>
    <t xml:space="preserve"> 14.18 </t>
  </si>
  <si>
    <t xml:space="preserve"> 94680 </t>
  </si>
  <si>
    <t>JOELHO 90 GRAUS, PVC, SOLDÁVEL, DN 60 MM INSTALADO EM RESERVAÇÃO DE ÁGUA DE EDIFICAÇÃO QUE POSSUA RESERVATÓRIO DE FIBRA/FIBROCIMENTO   FORNECIMENTO E INSTALAÇÃO. AF_06/2016</t>
  </si>
  <si>
    <t xml:space="preserve"> 14.19 </t>
  </si>
  <si>
    <t xml:space="preserve"> 94678 </t>
  </si>
  <si>
    <t>JOELHO 90 GRAUS, PVC, SOLDÁVEL, DN 50 MM INSTALADO EM RESERVAÇÃO DE ÁGUA DE EDIFICAÇÃO QUE POSSUA RESERVATÓRIO DE FIBRA/FIBROCIMENTO   FORNECIMENTO E INSTALAÇÃO. AF_06/2016</t>
  </si>
  <si>
    <t xml:space="preserve"> 14.20 </t>
  </si>
  <si>
    <t xml:space="preserve"> 103980 </t>
  </si>
  <si>
    <t>JOELHO 90 GRAUS, PVC, SOLDÁVEL, DN 40MM, INSTALADO EM RAMAL DE DISTRIBUIÇÃO DE ÁGUA - FORNECIMENTO E INSTALAÇÃO. AF_06/2022</t>
  </si>
  <si>
    <t xml:space="preserve"> 14.21 </t>
  </si>
  <si>
    <t xml:space="preserve"> 89362 </t>
  </si>
  <si>
    <t>JOELHO 90 GRAUS, PVC, SOLDÁVEL, DN 25MM, INSTALADO EM RAMAL OU SUB-RAMAL DE ÁGUA - FORNECIMENTO E INSTALAÇÃO. AF_06/2022</t>
  </si>
  <si>
    <t xml:space="preserve"> 14.22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</si>
  <si>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</si>
  <si>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</si>
  <si>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14.23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</si>
  <si>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</si>
  <si>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</si>
  <si>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14.24 </t>
  </si>
  <si>
    <t xml:space="preserve"> 104159 </t>
  </si>
  <si>
    <t>LUVA DE CORRER, PVC, SOLDÁVEL, DN 40MM, INSTALADO EM RAMAL DE DISTRIBUIÇÃO DE ÁGUA  FORNECIMENTO E INSTALAÇÃO. AF_06/2022</t>
  </si>
  <si>
    <t xml:space="preserve"> 14.25 </t>
  </si>
  <si>
    <t xml:space="preserve"> 89427 </t>
  </si>
  <si>
    <t>LUVA COM BUCHA DE LATÃO, PVC, SOLDÁVEL, DN 25MM X 3/4 , INSTALADO EM RAMAL DE DISTRIBUIÇÃO DE ÁGUA - FORNECIMENTO E INSTALAÇÃO. AF_06/2022</t>
  </si>
  <si>
    <t xml:space="preserve"> 14.26 </t>
  </si>
  <si>
    <t xml:space="preserve"> 89374 </t>
  </si>
  <si>
    <t>LUVA COM BUCHA DE LATÃO, PVC, SOLDÁVEL, DN 25MM X 1/2", INSTALADO EM RAMAL OU SUB-RAMAL DE ÁGUA - FORNECIMENTO E INSTALAÇÃO. AF_06/2022</t>
  </si>
  <si>
    <t xml:space="preserve"> 14.27 </t>
  </si>
  <si>
    <t xml:space="preserve"> 89987 </t>
  </si>
  <si>
    <t>REGISTRO DE GAVETA BRUTO, LATÃO, ROSCÁVEL, 3/4", COM ACABAMENTO E CANOPLA CROMADOS - FORNECIMENTO E INSTALAÇÃO. AF_08/2021</t>
  </si>
  <si>
    <t xml:space="preserve"> 14.28 </t>
  </si>
  <si>
    <t xml:space="preserve"> 89985 </t>
  </si>
  <si>
    <t>REGISTRO DE PRESSÃO BRUTO, LATÃO, ROSCÁVEL, 3/4", COM ACABAMENTO E CANOPLA CROMADOS - FORNECIMENTO E INSTALAÇÃO. AF_08/2021</t>
  </si>
  <si>
    <t xml:space="preserve"> 14.29 </t>
  </si>
  <si>
    <t xml:space="preserve"> 94493 </t>
  </si>
  <si>
    <t>REGISTRO DE ESFERA, PVC, SOLDÁVEL, COM VOLANTE, DN  60 MM - FORNECIMENTO E INSTALAÇÃO. AF_08/2021</t>
  </si>
  <si>
    <t xml:space="preserve"> 14.30 </t>
  </si>
  <si>
    <t xml:space="preserve"> 104007 </t>
  </si>
  <si>
    <t>TE DE REDUÇÃO, 90 GRAUS, PVC, SOLDÁVEL, DN 50 MM X 25 MM, INSTALADO EM RAMAL DE DISTRIBUIÇÃO DE ÁGUA - FORNECIMENTO E INSTALAÇÃO. AF_06/2022</t>
  </si>
  <si>
    <t xml:space="preserve"> 14.31 </t>
  </si>
  <si>
    <t>TE DE REDUÇÃO, 90 GRAUS, PVC, SOLDÁVEL, DN 40 MM X 25 MM, INSTALADO EM RAMAL DE DISTRIBUIÇÃO DE ÁGUA - FORNECIMENTO E INSTALAÇÃO. AF_06/2022</t>
  </si>
  <si>
    <t xml:space="preserve"> 14.32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</si>
  <si>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</si>
  <si>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</si>
  <si>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14.33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</si>
  <si>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</si>
  <si>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</si>
  <si>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14.34 </t>
  </si>
  <si>
    <t xml:space="preserve"> 89628 </t>
  </si>
  <si>
    <t>TE, PVC, SOLDÁVEL, DN 60MM, INSTALADO EM PRUMADA DE ÁGUA - FORNECIMENTO E INSTALAÇÃO. AF_06/2022</t>
  </si>
  <si>
    <t xml:space="preserve"> 14.35 </t>
  </si>
  <si>
    <t xml:space="preserve"> 104004 </t>
  </si>
  <si>
    <t>TE, PVC, SOLDÁVEL, DN 50MM, INSTALADO EM RAMAL DE DISTRIBUIÇÃO DE ÁGUA - FORNECIMENTO E INSTALAÇÃO. AF_06/2022</t>
  </si>
  <si>
    <t xml:space="preserve"> 14.36 </t>
  </si>
  <si>
    <t xml:space="preserve"> 104011 </t>
  </si>
  <si>
    <t>TE, PVC, SOLDÁVEL, DN 40MM, INSTALADO EM RAMAL DE DISTRIBUIÇÃO DE ÁGUA - FORNECIMENTO E INSTALAÇÃO. AF_06/2022</t>
  </si>
  <si>
    <t xml:space="preserve"> 14.37 </t>
  </si>
  <si>
    <t xml:space="preserve"> 89395 </t>
  </si>
  <si>
    <t>TE, PVC, SOLDÁVEL, DN 25MM, INSTALADO EM RAMAL OU SUB-RAMAL DE ÁGUA - FORNECIMENTO E INSTALAÇÃO. AF_06/2022</t>
  </si>
  <si>
    <t xml:space="preserve"> 15.1 </t>
  </si>
  <si>
    <t xml:space="preserve"> 190691 </t>
  </si>
  <si>
    <t>Ducha higienica cromada</t>
  </si>
  <si>
    <t xml:space="preserve"> 15.2 </t>
  </si>
  <si>
    <t xml:space="preserve"> 190090 </t>
  </si>
  <si>
    <t>Bacia sifonada de louça c/ assento</t>
  </si>
  <si>
    <t xml:space="preserve"> 15.3 </t>
  </si>
  <si>
    <t xml:space="preserve"> 190304 </t>
  </si>
  <si>
    <t>Lavatório de louça s/ coluna (incl. torn.sifão e válvula )-PCD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</si>
  <si>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</si>
  <si>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</si>
  <si>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</si>
  <si>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</si>
  <si>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</si>
  <si>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</si>
  <si>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</si>
  <si>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191517 </t>
  </si>
  <si>
    <t>Torneira de metal cromada de 1/2" ou 3/4" p/ lavatório</t>
  </si>
  <si>
    <t xml:space="preserve"> 15.7 </t>
  </si>
  <si>
    <t xml:space="preserve"> 190098 </t>
  </si>
  <si>
    <t>Torneira de metal de 3/4" p/ tanque</t>
  </si>
  <si>
    <t xml:space="preserve"> 15.8 </t>
  </si>
  <si>
    <t xml:space="preserve"> 191518 </t>
  </si>
  <si>
    <t>Torneira de metal cromada de 1/2" ou 3/4" p/ Pia</t>
  </si>
  <si>
    <t xml:space="preserve"> 15.9 </t>
  </si>
  <si>
    <t xml:space="preserve"> 190097 </t>
  </si>
  <si>
    <t>Torneira cromada de 1/2" p/ jardim</t>
  </si>
  <si>
    <t xml:space="preserve"> 15.10 </t>
  </si>
  <si>
    <t xml:space="preserve"> 191513 </t>
  </si>
  <si>
    <t>Cuba em aço inox 40 x30 x15cm</t>
  </si>
  <si>
    <t xml:space="preserve"> 15.11 </t>
  </si>
  <si>
    <t xml:space="preserve"> 190401 </t>
  </si>
  <si>
    <t>Mictorio individual em louça c/ acessorios</t>
  </si>
  <si>
    <t xml:space="preserve"> 15.12 </t>
  </si>
  <si>
    <t xml:space="preserve"> 190529 </t>
  </si>
  <si>
    <t>Bebedouro aço inox c/4 torneiras e filtro (det.5)</t>
  </si>
  <si>
    <t xml:space="preserve"> 15.13 </t>
  </si>
  <si>
    <t xml:space="preserve"> 190794 </t>
  </si>
  <si>
    <t>Saboneteira c/ reservatório - Polipropileno</t>
  </si>
  <si>
    <t xml:space="preserve"> 15.14 </t>
  </si>
  <si>
    <t xml:space="preserve"> 190795 </t>
  </si>
  <si>
    <t>Porta toalha de papel - Polipropileno</t>
  </si>
  <si>
    <t xml:space="preserve"> 15.15 </t>
  </si>
  <si>
    <t xml:space="preserve"> 00037399 </t>
  </si>
  <si>
    <t>CABIDE/GANCHO DE BANHEIRO SIMPLES EM METAL CROMADO</t>
  </si>
  <si>
    <t xml:space="preserve"> 15.16 </t>
  </si>
  <si>
    <t xml:space="preserve"> 100868 </t>
  </si>
  <si>
    <t>BARRA DE APOIO RETA, EM ACO INOX POLIDO, COMPRIMENTO 80 CM,  FIXADA NA PAREDE - FORNECIMENTO E INSTALAÇÃO. AF_01/2020</t>
  </si>
  <si>
    <t xml:space="preserve"> 15.17 </t>
  </si>
  <si>
    <t xml:space="preserve"> 100871 </t>
  </si>
  <si>
    <t>BARRA DE APOIO RETA, EM ALUMINIO, COMPRIMENTO 70 CM,  FIXADA NA PAREDE - FORNECIMENTO E INSTALAÇÃO. AF_01/2020</t>
  </si>
  <si>
    <t xml:space="preserve"> 15.18 </t>
  </si>
  <si>
    <t xml:space="preserve"> 100866 </t>
  </si>
  <si>
    <t>BARRA DE APOIO RETA, EM ACO INOX POLIDO, COMPRIMENTO 40CM, FIXADA NA PAREDE - FORNECIMENTO E INSTALAÇÃO. AF_01/2020</t>
  </si>
  <si>
    <t xml:space="preserve"> 15.19 </t>
  </si>
  <si>
    <t xml:space="preserve"> 100874 </t>
  </si>
  <si>
    <t>PUXADOR PARA PCD, FIXADO NA PORTA - FORNECIMENTO E INSTALAÇÃO. AF_01/2020</t>
  </si>
  <si>
    <t xml:space="preserve"> 16.1 </t>
  </si>
  <si>
    <t xml:space="preserve"> 93660 </t>
  </si>
  <si>
    <t>DISJUNTOR BIPOLAR TIPO DIN, CORRENTE NOMINAL DE 10A - FORNECIMENTO E INSTALAÇÃO. AF_10/2020</t>
  </si>
  <si>
    <t xml:space="preserve"> 16.2 </t>
  </si>
  <si>
    <t xml:space="preserve"> 170900 </t>
  </si>
  <si>
    <t>Disjuntor 3P - 125A a 225A - PADRÃO DIN</t>
  </si>
  <si>
    <t xml:space="preserve"> 16.4 </t>
  </si>
  <si>
    <t xml:space="preserve"> 231086 </t>
  </si>
  <si>
    <t>Ponto de gás p/ split até 30.000 BTU</t>
  </si>
  <si>
    <t xml:space="preserve"> 16.5 </t>
  </si>
  <si>
    <t xml:space="preserve"> 231085 </t>
  </si>
  <si>
    <t>Ponto de gás p/ split até 18.000 BTU</t>
  </si>
  <si>
    <t xml:space="preserve"> 16.6 </t>
  </si>
  <si>
    <t>Ponto de gás p/ split até 9.000 BTU</t>
  </si>
  <si>
    <t xml:space="preserve"> 16.7 </t>
  </si>
  <si>
    <t xml:space="preserve"> 231084 </t>
  </si>
  <si>
    <t>Ponto de dreno p/ split (10m)</t>
  </si>
  <si>
    <t xml:space="preserve"> 17.1 </t>
  </si>
  <si>
    <t xml:space="preserve"> 140348 </t>
  </si>
  <si>
    <t>Barroteamento em madeira de lei p/ forro PVC</t>
  </si>
  <si>
    <t xml:space="preserve"> 17.2 </t>
  </si>
  <si>
    <t xml:space="preserve"> 141336 </t>
  </si>
  <si>
    <t>Forro em lambri de PVC</t>
  </si>
  <si>
    <t xml:space="preserve"> 18.1 </t>
  </si>
  <si>
    <t xml:space="preserve"> 91341 </t>
  </si>
  <si>
    <t>PA01 - PORTA EM ALUMÍNIO DE ABRIR TIPO VENEZIANA 60x165 COM GUARNIÇÃO, FIXAÇÃO COM PARAFUSOS - FORNECIMENTO E INSTALAÇÃO.</t>
  </si>
  <si>
    <t xml:space="preserve"> 18.2 </t>
  </si>
  <si>
    <t>PA02 - PORTA EM ALUMÍNIO DE ABRIR TIPO VENEZIANA 80x100 COM GUARNIÇÃO, FIXAÇÃO COM PARAFUSOS - FORNECIMENTO E INSTALAÇÃO.</t>
  </si>
  <si>
    <t xml:space="preserve"> 18.3 </t>
  </si>
  <si>
    <t xml:space="preserve"> 090065 </t>
  </si>
  <si>
    <t>PM01 - Esquadria mad. 90x210 e=3cm c/ caix. aduela e alizar</t>
  </si>
  <si>
    <t xml:space="preserve"> 18.4 </t>
  </si>
  <si>
    <t>PM02 - Esquadria mad. 80x210 e=3cm c/ caix. aduela e alizar</t>
  </si>
  <si>
    <t xml:space="preserve"> 18.5 </t>
  </si>
  <si>
    <t>PM03 - Esquadria mad. 70x210 e=3cm c/ caix. aduela e alizar</t>
  </si>
  <si>
    <t xml:space="preserve"> 18.6 </t>
  </si>
  <si>
    <t xml:space="preserve"> 090622 </t>
  </si>
  <si>
    <t>PME01 - Portão de ferro 300x210 c/ ferragens (incl. pint. anti-corrosiva)</t>
  </si>
  <si>
    <t xml:space="preserve"> 18.7 </t>
  </si>
  <si>
    <t xml:space="preserve"> 090822 </t>
  </si>
  <si>
    <t>PME02 - Portão de ferro em metalom 500x210 (incl. pintura anti corrosiva)</t>
  </si>
  <si>
    <t xml:space="preserve"> 18.8 </t>
  </si>
  <si>
    <t>PME03 - Portão de ferro em metalom 90x210 (incl. pintura anti corrosiva)</t>
  </si>
  <si>
    <t xml:space="preserve"> 18.9 </t>
  </si>
  <si>
    <t xml:space="preserve"> 161387 </t>
  </si>
  <si>
    <t>B01 - Vidro temperado fumê 100x50, e= 8mm com ferragens</t>
  </si>
  <si>
    <t xml:space="preserve"> 18.10 </t>
  </si>
  <si>
    <t>J01 - Vidro temperado fumê preto 200x110, e= 8mm com ferragens</t>
  </si>
  <si>
    <t xml:space="preserve"> 18.11 </t>
  </si>
  <si>
    <t>J02 - Vidro temperado fumê preto 200x80, e= 8mm com ferragens</t>
  </si>
  <si>
    <t xml:space="preserve"> 18.12 </t>
  </si>
  <si>
    <t>J03 - Vidro temperado fumê preto 150x110, e= 8mm com ferragens</t>
  </si>
  <si>
    <t xml:space="preserve"> 18.13 </t>
  </si>
  <si>
    <t xml:space="preserve"> 091500 </t>
  </si>
  <si>
    <t>Portão em grade da horta c/ chapa de ferro 3/16" - incl. ferragens e pintura antiferruginosa</t>
  </si>
  <si>
    <t xml:space="preserve"> 19.1 </t>
  </si>
  <si>
    <t xml:space="preserve"> 151285 </t>
  </si>
  <si>
    <t>Acrílica acetinada c/ massa e selador - interna e externa - cor branco neve</t>
  </si>
  <si>
    <t xml:space="preserve"> 19.2 </t>
  </si>
  <si>
    <t xml:space="preserve"> 150301 </t>
  </si>
  <si>
    <t>Esmalte s/ parede c/ massa e selador - cor verde folha</t>
  </si>
  <si>
    <t xml:space="preserve"> 19.3 </t>
  </si>
  <si>
    <t>Esmalte s/ parede c/ massa e selador - cor verde itaituba</t>
  </si>
  <si>
    <t xml:space="preserve"> 20.1 </t>
  </si>
  <si>
    <t xml:space="preserve"> 071360 </t>
  </si>
  <si>
    <t>Estrutura metálica p/ cobertura - (Incl. pintura anti-corrosiva)</t>
  </si>
  <si>
    <t xml:space="preserve"> 20.2 </t>
  </si>
  <si>
    <t xml:space="preserve"> 071510 </t>
  </si>
  <si>
    <t>Cobertura -Telha termoacústica e=30mm chapa chapa com isolamento em poliuretano</t>
  </si>
  <si>
    <t xml:space="preserve"> 20.3 </t>
  </si>
  <si>
    <t xml:space="preserve"> 070031 </t>
  </si>
  <si>
    <t>Cumeeira aluminio e = 0,8 mm</t>
  </si>
  <si>
    <t xml:space="preserve"> 20.4 </t>
  </si>
  <si>
    <t xml:space="preserve"> 100327 </t>
  </si>
  <si>
    <t>RUFO EXTERNO/INTERNO EM CHAPA DE AÇO GALVANIZADO NÚMERO 26, CORTE DE 33 CM, INCLUSO IÇAMENTO. AF_07/2019</t>
  </si>
  <si>
    <t xml:space="preserve"> 21.1 </t>
  </si>
  <si>
    <t xml:space="preserve"> 241468 </t>
  </si>
  <si>
    <t>Placa de sinalização fotoluminoscente</t>
  </si>
  <si>
    <t xml:space="preserve"> 21.2 </t>
  </si>
  <si>
    <t xml:space="preserve"> 201507 </t>
  </si>
  <si>
    <t>Extintor de incêndio ABC -  6Kg</t>
  </si>
  <si>
    <t xml:space="preserve"> 22.1 </t>
  </si>
  <si>
    <t xml:space="preserve"> 270220 </t>
  </si>
  <si>
    <t>Limpeza geral e entrega da obra</t>
  </si>
  <si>
    <t xml:space="preserve"> 22.2 </t>
  </si>
  <si>
    <t xml:space="preserve"> 260188 </t>
  </si>
  <si>
    <t>Mastro em fo.go. sobre base de concreto-3 un(det.22)</t>
  </si>
  <si>
    <t>CJ</t>
  </si>
  <si>
    <t xml:space="preserve"> 22.3 </t>
  </si>
  <si>
    <t xml:space="preserve"> 250582 </t>
  </si>
  <si>
    <t>Tela de arame galv.fio 12#2" fix.c/cant.de ferro(s/muro)</t>
  </si>
  <si>
    <t xml:space="preserve"> 22.4 </t>
  </si>
  <si>
    <t xml:space="preserve"> 060813 </t>
  </si>
  <si>
    <t>Divisória em granito cinza andorinha (banheiros masculino e feminino - incl. ferrag. de fixação</t>
  </si>
  <si>
    <t xml:space="preserve"> 22.5 </t>
  </si>
  <si>
    <t xml:space="preserve"> 260168 </t>
  </si>
  <si>
    <t>Plantio de grama (incl. terra preta)</t>
  </si>
  <si>
    <t xml:space="preserve"> 22.6 </t>
  </si>
  <si>
    <t xml:space="preserve"> 091379 </t>
  </si>
  <si>
    <t>Portas de vidro nas pias conforme projetos</t>
  </si>
  <si>
    <t xml:space="preserve"> 22.7 </t>
  </si>
  <si>
    <t xml:space="preserve"> 251463 </t>
  </si>
  <si>
    <t>Armário em MDF (c/ gavetas/prateleiras e portas)</t>
  </si>
  <si>
    <t xml:space="preserve"> 22.8 </t>
  </si>
  <si>
    <t xml:space="preserve"> 241318 </t>
  </si>
  <si>
    <t>Placa de inauguração  em aço inox/letras bx. relevo- (40 x 30cm)</t>
  </si>
  <si>
    <t xml:space="preserve"> 22.9 </t>
  </si>
  <si>
    <t xml:space="preserve"> A00094 </t>
  </si>
  <si>
    <t>Granito cinza andorinha - bancada</t>
  </si>
  <si>
    <t xml:space="preserve"> 22.10 </t>
  </si>
  <si>
    <t xml:space="preserve"> 250532 </t>
  </si>
  <si>
    <t>Banco em concreto c/2 mod.2,75x0,4m (det.12)</t>
  </si>
  <si>
    <t xml:space="preserve"> 22.11 </t>
  </si>
  <si>
    <t xml:space="preserve"> 71623 </t>
  </si>
  <si>
    <t>Pingadeira ou chapim em concreto aparente desempenado</t>
  </si>
  <si>
    <t xml:space="preserve"> 22.12 </t>
  </si>
  <si>
    <t xml:space="preserve"> 061458 </t>
  </si>
  <si>
    <t>Painel em ACM - Estruturado (fachadas)</t>
  </si>
  <si>
    <t xml:space="preserve"> 23.1 </t>
  </si>
  <si>
    <t>HORTA</t>
  </si>
  <si>
    <t xml:space="preserve"> 23.1.1 </t>
  </si>
  <si>
    <t xml:space="preserve"> 92336 </t>
  </si>
  <si>
    <t>TUBO DE AÇO GALVANIZADO COM COSTURA, CLASSE MÉDIA, CONEXÃO RANHURADA, DN 65 (2 1/2"), INSTALADO EM PRUMADAS - FORNECIMENTO E INSTALAÇÃO. AF_10/2020</t>
  </si>
  <si>
    <t xml:space="preserve"> 23.1.2 </t>
  </si>
  <si>
    <t xml:space="preserve"> 240244 </t>
  </si>
  <si>
    <t>Tela alambrado (tubo fo e tela de arame galv.-12 # 2")</t>
  </si>
  <si>
    <t xml:space="preserve"> 23.1.3 </t>
  </si>
  <si>
    <t xml:space="preserve"> 150302 </t>
  </si>
  <si>
    <t>Esmalte s/ ferro (superf. lisa)</t>
  </si>
  <si>
    <t/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</si>
  <si>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</si>
  <si>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</si>
  <si>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</si>
  <si>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</si>
  <si>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</si>
  <si>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</si>
  <si>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</si>
  <si>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</si>
  <si>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</si>
  <si>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</si>
  <si>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Porcentagem</t>
  </si>
  <si>
    <t>Custo</t>
  </si>
  <si>
    <t>Porcentagem Acumulado</t>
  </si>
  <si>
    <t>Custo Acumulado</t>
  </si>
  <si>
    <t>ORÇAMENTO SINTÉTICO</t>
  </si>
  <si>
    <t>CRONOGRAMA FÍSICO FINANCEIRO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</si>
  <si>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ÁGUA BRANCA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</si>
  <si>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RODOVIA TRANSGARIMPEIRA KM 480, GARIMPO ÁGUA BRANCA, ITAITUBA/PA</t>
    </r>
  </si>
  <si>
    <t>BDI SEM DESONERAÇÃO</t>
  </si>
  <si>
    <t>BDI COM DESONERAÇÃO</t>
  </si>
  <si>
    <t>Composição do BDI Sugerida</t>
  </si>
  <si>
    <t>Intervalos Admissíveis</t>
  </si>
  <si>
    <t>Composição do BDI Adotada</t>
  </si>
  <si>
    <t>Garantia + Seguro (G)</t>
  </si>
  <si>
    <t>De 0,80% até 1,00%</t>
  </si>
  <si>
    <r>
      <t xml:space="preserve"> BDI = </t>
    </r>
    <r>
      <rPr>
        <u/>
        <sz val="8"/>
        <rFont val="Calibri"/>
        <family val="2"/>
      </rPr>
      <t>(1+AC+S+R+G)*(1+DF)*(1+L)</t>
    </r>
    <r>
      <rPr>
        <sz val="8"/>
        <rFont val="Calibri"/>
        <family val="2"/>
      </rPr>
      <t xml:space="preserve">  -1
                                     (1-T)
  Observações:
  i)   Fórmula de cálculo, composição do BDI e intervalos admissíveis nos termos do Acórdão 2622/2013 do TCU;</t>
    </r>
  </si>
  <si>
    <t>Garantia:</t>
  </si>
  <si>
    <t xml:space="preserve">Risco (R) </t>
  </si>
  <si>
    <t>De 0,97% até 1,27%</t>
  </si>
  <si>
    <t>Risco:</t>
  </si>
  <si>
    <t>Despesas financeiras (DF)</t>
  </si>
  <si>
    <t>de 0,59% até 1,39%</t>
  </si>
  <si>
    <t>Despesas financeiras:</t>
  </si>
  <si>
    <t>Administração Central (AC)</t>
  </si>
  <si>
    <t>De 3,00% até 5,50%</t>
  </si>
  <si>
    <t>Administração central:</t>
  </si>
  <si>
    <t>Lucro (L)</t>
  </si>
  <si>
    <t>De 6,16% até 8,96%</t>
  </si>
  <si>
    <t>Lucro:</t>
  </si>
  <si>
    <t>Tributos (T)</t>
  </si>
  <si>
    <t>Conforme legislação</t>
  </si>
  <si>
    <t>Tributos: (PIS, COFINS, ISS)</t>
  </si>
  <si>
    <t>CPRB</t>
  </si>
  <si>
    <t>De 0,00% até 4,50%</t>
  </si>
  <si>
    <t>Contribuição Previdenciaria sobre a Receita Bruta - DESONERAÇÃO</t>
  </si>
  <si>
    <t>PIS</t>
  </si>
  <si>
    <t>COFINS</t>
  </si>
  <si>
    <t xml:space="preserve">ISS </t>
  </si>
  <si>
    <t>ENCARGOS  SOCIAIS 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</si>
  <si>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</si>
  <si>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</si>
  <si>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</si>
  <si>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</si>
  <si>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</si>
  <si>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</si>
  <si>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</si>
  <si>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</si>
  <si>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</si>
  <si>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</si>
  <si>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</si>
  <si>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</si>
  <si>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</si>
  <si>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</si>
  <si>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</si>
  <si>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</si>
  <si>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</si>
  <si>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</si>
  <si>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</si>
  <si>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</si>
  <si>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</si>
  <si>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</si>
  <si>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</si>
  <si>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</si>
  <si>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</si>
  <si>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</si>
  <si>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</si>
  <si>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</si>
  <si>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</si>
  <si>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</si>
  <si>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</si>
  <si>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</si>
  <si>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</si>
  <si>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</si>
  <si>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</si>
  <si>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</si>
  <si>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</si>
  <si>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</si>
  <si>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</si>
  <si>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</si>
  <si>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</si>
  <si>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</si>
  <si>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</si>
  <si>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</si>
  <si>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</si>
  <si>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</si>
  <si>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</si>
  <si>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</si>
  <si>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</si>
  <si>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</si>
  <si>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</si>
  <si>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</si>
  <si>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</si>
  <si>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</si>
  <si>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</si>
  <si>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</si>
  <si>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</si>
  <si>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</si>
  <si>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</si>
  <si>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</si>
  <si>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</si>
  <si>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</si>
  <si>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</si>
  <si>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</si>
  <si>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</si>
  <si>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</si>
  <si>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</si>
  <si>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TOTAL(A+B+C+D)</t>
  </si>
  <si>
    <t>Nº</t>
  </si>
  <si>
    <t>1 MOBILIZAÇÃO E DESMOBILIZAÇÃO</t>
  </si>
  <si>
    <t>1.1 MOB002</t>
  </si>
  <si>
    <t>88282</t>
  </si>
  <si>
    <t>MOTORISTA DE CAMINHÃO COM ENCARGOS COMPLEMENTARES</t>
  </si>
  <si>
    <t>88243</t>
  </si>
  <si>
    <t>AJUDANTE ESPECIALIZADO COM ENCARGOS COMPLEMENTARES</t>
  </si>
  <si>
    <t>89883</t>
  </si>
  <si>
    <t>CAMINHÃO BASCULANTE 18 M3, COM CAVALO MECÂNICO DE CAPACIDADE MÁXIMA DE TRAÇÃO COMBINADO DE 45000 KG, POTÊNCIA 330 CV, INCLUSIVE SEMIREBOQUE COM CAÇAMBA METÁLICA - CHP DIURNO. AF_12/2014</t>
  </si>
  <si>
    <t>%</t>
  </si>
  <si>
    <t>Custos indiretos</t>
  </si>
  <si>
    <t>Preço total por UND  .</t>
  </si>
  <si>
    <t>2 ADMINISTRAÇÃO DA OBRA</t>
  </si>
  <si>
    <t>2.1 CP069</t>
  </si>
  <si>
    <t>90777</t>
  </si>
  <si>
    <t>H</t>
  </si>
  <si>
    <t>ENGENHEIRO CIVIL DE OBRA JUNIOR COM ENCARGOS COMPLEMENTARES</t>
  </si>
  <si>
    <t>93572</t>
  </si>
  <si>
    <t>ENCARREGADO GERAL DE OBRAS COM ENCARGOS COMPLEMENTARES</t>
  </si>
  <si>
    <t>Preço total por MES  .</t>
  </si>
  <si>
    <t>3 SERVIÇOS PRELIMINARES</t>
  </si>
  <si>
    <t>3.1 010008</t>
  </si>
  <si>
    <t>280026</t>
  </si>
  <si>
    <t>SERVENTE COM ENCARGOS COMPLEMENTARES</t>
  </si>
  <si>
    <t>Preço total por m²  .</t>
  </si>
  <si>
    <t>3.2 011340</t>
  </si>
  <si>
    <t>280013</t>
  </si>
  <si>
    <t>CARPINTEIRO COM ENCARGOS COMPLEMENTARES</t>
  </si>
  <si>
    <t>D00475</t>
  </si>
  <si>
    <t>Lona com plotagem de gráfica</t>
  </si>
  <si>
    <t>D00281</t>
  </si>
  <si>
    <t>DZ</t>
  </si>
  <si>
    <t>Pernamanca 3" x 2" 4 m - madeira branca</t>
  </si>
  <si>
    <t>D00084</t>
  </si>
  <si>
    <t>Prego 1 1/2"x13</t>
  </si>
  <si>
    <t>3.3 010009</t>
  </si>
  <si>
    <t>D00238</t>
  </si>
  <si>
    <t>Linha de nylon no. 80</t>
  </si>
  <si>
    <t>D00081</t>
  </si>
  <si>
    <t>Prego 2 1/2"x10</t>
  </si>
  <si>
    <t>D00016</t>
  </si>
  <si>
    <t>Tábua de madeira branca 4m</t>
  </si>
  <si>
    <t>D00043</t>
  </si>
  <si>
    <t>Arame recozido No. 18</t>
  </si>
  <si>
    <t>3.4 010005</t>
  </si>
  <si>
    <t>D00344</t>
  </si>
  <si>
    <t>Arruela concava em PVC d=5/16"</t>
  </si>
  <si>
    <t>D00061</t>
  </si>
  <si>
    <t>Fechadura de sobrepor comum</t>
  </si>
  <si>
    <t>D00001</t>
  </si>
  <si>
    <t>Parafuso fo go 5/16" c= 110mm</t>
  </si>
  <si>
    <t>D00002</t>
  </si>
  <si>
    <t>Massa de vedação</t>
  </si>
  <si>
    <t>D00019</t>
  </si>
  <si>
    <t>Régua 3"x1" 4 m apar.</t>
  </si>
  <si>
    <t>D00015</t>
  </si>
  <si>
    <t>Tábua de madeira forte 4m</t>
  </si>
  <si>
    <t>D00062</t>
  </si>
  <si>
    <t>Dobradiça 3"x3" com parafuso</t>
  </si>
  <si>
    <t>D00049</t>
  </si>
  <si>
    <t>Telha fibrotex (1.22x0.55m) e=4mm</t>
  </si>
  <si>
    <t>D00060</t>
  </si>
  <si>
    <t>Aldrava p/ cadeado (4x1/2")</t>
  </si>
  <si>
    <t>D00059</t>
  </si>
  <si>
    <t>Cadeado No. 30</t>
  </si>
  <si>
    <t>3.5 010003</t>
  </si>
  <si>
    <t>D00105</t>
  </si>
  <si>
    <t>MS</t>
  </si>
  <si>
    <t>Compensado e=10mm</t>
  </si>
  <si>
    <t>4 MOVIMENTAÇÃO DE TERRA</t>
  </si>
  <si>
    <t>4.1 030010</t>
  </si>
  <si>
    <t>Preço total por m³  .</t>
  </si>
  <si>
    <t>4.2 93382</t>
  </si>
  <si>
    <t>88316</t>
  </si>
  <si>
    <t>91533</t>
  </si>
  <si>
    <t>CHP</t>
  </si>
  <si>
    <t>COMPACTADOR DE SOLOS DE PERCUSSÃO (SOQUETE) COM MOTOR A GASOLINA 4 TEMPOS, POTÊNCIA 4 CV - CHP DIURNO. AF_08/2015</t>
  </si>
  <si>
    <t>91534</t>
  </si>
  <si>
    <t>CHI</t>
  </si>
  <si>
    <t>COMPACTADOR DE SOLOS DE PERCUSSÃO (SOQUETE) COM MOTOR A GASOLINA 4 TEMPOS, POTÊNCIA 4 CV - CHI DIURNO. AF_08/2015</t>
  </si>
  <si>
    <t>95606</t>
  </si>
  <si>
    <t>UMIDIFICAÇÃO DE MATERIAL PARA VALAS COM CAMINHÃO PIPA 10000L. AF_11/2016</t>
  </si>
  <si>
    <t>4.3 030011</t>
  </si>
  <si>
    <t>M00006</t>
  </si>
  <si>
    <t>Compactador de solo CM-13</t>
  </si>
  <si>
    <t>J00001</t>
  </si>
  <si>
    <t>Aterro arenoso</t>
  </si>
  <si>
    <t>5 FUNDAÇÕES</t>
  </si>
  <si>
    <t>5.1 SAPATAS</t>
  </si>
  <si>
    <t>5.1.1 040257</t>
  </si>
  <si>
    <t>280023</t>
  </si>
  <si>
    <t>PEDREIRO COM ENCARGOS COMPLEMENTARES</t>
  </si>
  <si>
    <t>J00003</t>
  </si>
  <si>
    <t>SC</t>
  </si>
  <si>
    <t>Cimento</t>
  </si>
  <si>
    <t>J00007</t>
  </si>
  <si>
    <t>M3</t>
  </si>
  <si>
    <t>Seixo lavado</t>
  </si>
  <si>
    <t>J00005</t>
  </si>
  <si>
    <t>Areia</t>
  </si>
  <si>
    <t>5.1.2 051172</t>
  </si>
  <si>
    <t>050740</t>
  </si>
  <si>
    <t>050041</t>
  </si>
  <si>
    <t>Formas para concreto em chapa de madeira compensada resinada e=15mm (REAP 1x)</t>
  </si>
  <si>
    <t>050037</t>
  </si>
  <si>
    <t>Desforma</t>
  </si>
  <si>
    <t>050038</t>
  </si>
  <si>
    <t>Armação p/ concreto</t>
  </si>
  <si>
    <t>5.2 VIGAS BALDRAMES</t>
  </si>
  <si>
    <t>5.2.1 040284</t>
  </si>
  <si>
    <t>050036</t>
  </si>
  <si>
    <t>050259</t>
  </si>
  <si>
    <t>Concreto c/ seixo Fck= 20 MPA (incl. lançamento e adensamento)</t>
  </si>
  <si>
    <t>6 SUPERESTRUTURA</t>
  </si>
  <si>
    <t>6.1 PILARES</t>
  </si>
  <si>
    <t>6.1.1 051172</t>
  </si>
  <si>
    <t>6.1.2 051172</t>
  </si>
  <si>
    <t>6.2 LAJE</t>
  </si>
  <si>
    <t>6.2.1 ARMAÇÃO LAJE</t>
  </si>
  <si>
    <t>6.2.1.1 92771</t>
  </si>
  <si>
    <t>kg</t>
  </si>
  <si>
    <t>88238</t>
  </si>
  <si>
    <t>AJUDANTE DE ARMADOR COM ENCARGOS COMPLEMENTARES</t>
  </si>
  <si>
    <t>88245</t>
  </si>
  <si>
    <t>ARMADOR COM ENCARGOS COMPLEMENTARES</t>
  </si>
  <si>
    <t>92803</t>
  </si>
  <si>
    <t>CORTE E DOBRA DE AÇO CA-50, DIÂMETRO DE 10,0 MM. AF_06/2022</t>
  </si>
  <si>
    <t>00039017</t>
  </si>
  <si>
    <t>ESPACADOR / DISTANCIADOR CIRCULAR COM ENTRADA LATERAL, EM PLASTICO, PARA VERGALHAO *4,2 A 12,5* MM, COBRIMENTO 20 MM</t>
  </si>
  <si>
    <t>00043132</t>
  </si>
  <si>
    <t>ARAME RECOZIDO 16 BWG, D = 1,65 MM (0,016 KG/M) OU 18 BWG, D = 1,25 MM (0,01 KG/M)</t>
  </si>
  <si>
    <t>Preço total por kg  .</t>
  </si>
  <si>
    <t>6.2.1.2 92770</t>
  </si>
  <si>
    <t>92802</t>
  </si>
  <si>
    <t>CORTE E DOBRA DE AÇO CA-50, DIÂMETRO DE 8,0 MM. AF_06/2022</t>
  </si>
  <si>
    <t>Preço total por KG  .</t>
  </si>
  <si>
    <t>6.2.1.3 92769</t>
  </si>
  <si>
    <t>92801</t>
  </si>
  <si>
    <t>CORTE E DOBRA DE AÇO CA-50, DIÂMETRO DE 6,3 MM. AF_06/2022</t>
  </si>
  <si>
    <t>6.2.1.4 92768</t>
  </si>
  <si>
    <t>92800</t>
  </si>
  <si>
    <t>CORTE E DOBRA DE AÇO CA-60, DIÂMETRO DE 5,0 MM. AF_06/2022</t>
  </si>
  <si>
    <t>6.2.2 FÔRMAS</t>
  </si>
  <si>
    <t>6.2.2.1 050036</t>
  </si>
  <si>
    <t>D00082</t>
  </si>
  <si>
    <t>Prego 2"x11</t>
  </si>
  <si>
    <t>D00012</t>
  </si>
  <si>
    <t>Ripão em madeira de lei 2"x1" serr.</t>
  </si>
  <si>
    <t>6.2.2.2 101792</t>
  </si>
  <si>
    <t>88239</t>
  </si>
  <si>
    <t>AJUDANTE DE CARPINTEIRO COM ENCARGOS COMPLEMENTARES</t>
  </si>
  <si>
    <t>88262</t>
  </si>
  <si>
    <t>CARPINTEIRO DE FORMAS COM ENCARGOS COMPLEMENTARES</t>
  </si>
  <si>
    <t>92273</t>
  </si>
  <si>
    <t>FABRICAÇÃO DE ESCORAS DO TIPO PONTALETE, EM MADEIRA, PARA PÉ-DIREITO SIMPLES. AF_09/2020</t>
  </si>
  <si>
    <t>00006193</t>
  </si>
  <si>
    <t>TABUA  NAO  APARELHADA  *2,5 X 20* CM, EM MACARANDUBA, ANGELIM OU EQUIVALENTE DA REGIAO - BRUTA</t>
  </si>
  <si>
    <t>00040304</t>
  </si>
  <si>
    <t>PREGO DE ACO POLIDO COM CABECA DUPLA 17 X 27 (2 1/2 X 11)</t>
  </si>
  <si>
    <t>6.2.3 CONCRETO</t>
  </si>
  <si>
    <t>6.2.3.1 050740</t>
  </si>
  <si>
    <t>280004</t>
  </si>
  <si>
    <t>AJUDANTE DE PEDREIRO COM ENCARGOS COMPLEMENTARES</t>
  </si>
  <si>
    <t>280022</t>
  </si>
  <si>
    <t>OPERADOR DE BETONEIRA/MISTURADOR COM ENCARGOS COMPLEMENTARES</t>
  </si>
  <si>
    <t>M00008</t>
  </si>
  <si>
    <t>Betoneira eletrica - 320l</t>
  </si>
  <si>
    <t>M00013</t>
  </si>
  <si>
    <t>Vibrador de imersão, diâmetro de ponteira 45mm, motor elétrico trifásico potência de 2 cv</t>
  </si>
  <si>
    <t>7 IMPERMEABILIZAÇÃO</t>
  </si>
  <si>
    <t>7.1 080293</t>
  </si>
  <si>
    <t>280024</t>
  </si>
  <si>
    <t>PINTOR COM ENCARGOS COMPLEMENTARES</t>
  </si>
  <si>
    <t>080273</t>
  </si>
  <si>
    <t>M2</t>
  </si>
  <si>
    <t>Reboco impermeabilizante</t>
  </si>
  <si>
    <t>I00004</t>
  </si>
  <si>
    <t>L</t>
  </si>
  <si>
    <t>Impermeabilizante asfáltico disperso em água</t>
  </si>
  <si>
    <t>7.2 080151</t>
  </si>
  <si>
    <t>I00001</t>
  </si>
  <si>
    <t>Aditivo impermeabilizante de pega normal para argamassa e concreto</t>
  </si>
  <si>
    <t>I00002</t>
  </si>
  <si>
    <t>Impermeabilizante flexível à base de asfalto com elastômeros</t>
  </si>
  <si>
    <t>8 PAREDES E PAINÉIS</t>
  </si>
  <si>
    <t>8.1 060046</t>
  </si>
  <si>
    <t>110764</t>
  </si>
  <si>
    <t>Argamassa de cimento,areia e adit. plast. 1:6</t>
  </si>
  <si>
    <t>D00036</t>
  </si>
  <si>
    <t>Tijolo de barro 14x19x9</t>
  </si>
  <si>
    <t>8.2 93183</t>
  </si>
  <si>
    <t>87294</t>
  </si>
  <si>
    <t>ARGAMASSA TRAÇO 1:2:9 (EM VOLUME DE CIMENTO, CAL E AREIA MÉDIA ÚMIDA) PARA EMBOÇO/MASSA ÚNICA/ASSENTAMENTO DE ALVENARIA DE VEDAÇÃO, PREPARO MECÂNICO COM BETONEIRA 600 L. AF_08/2019</t>
  </si>
  <si>
    <t>88309</t>
  </si>
  <si>
    <t>92270</t>
  </si>
  <si>
    <t>FABRICAÇÃO DE FÔRMA PARA VIGAS, COM MADEIRA SERRADA, E = 25 MM. AF_09/2020</t>
  </si>
  <si>
    <t>94970</t>
  </si>
  <si>
    <t>CONCRETO FCK = 20MPA, TRAÇO 1:2,7:3 (EM MASSA SECA DE CIMENTO/ AREIA MÉDIA/ BRITA 1) - PREPARO MECÂNICO COM BETONEIRA 600 L. AF_05/2021</t>
  </si>
  <si>
    <t>00002692</t>
  </si>
  <si>
    <t>DESMOLDANTE PROTETOR PARA FORMAS DE MADEIRA, DE BASE OLEOSA EMULSIONADA EM AGUA</t>
  </si>
  <si>
    <t>Preço total por M  .</t>
  </si>
  <si>
    <t>8.3 93184</t>
  </si>
  <si>
    <t>9 REVESTIMENTO</t>
  </si>
  <si>
    <t>9.1 110143</t>
  </si>
  <si>
    <t>110248</t>
  </si>
  <si>
    <t>Argamassa de cimento e areia no traço 1:3</t>
  </si>
  <si>
    <t>9.2 110763</t>
  </si>
  <si>
    <t>9.3 110762</t>
  </si>
  <si>
    <t>9.4 110644</t>
  </si>
  <si>
    <t>D00080</t>
  </si>
  <si>
    <t>Argamassa AC-I</t>
  </si>
  <si>
    <t>A00056</t>
  </si>
  <si>
    <t>Revestimento Cerâmico Padrão Médio</t>
  </si>
  <si>
    <t>D00079</t>
  </si>
  <si>
    <t>Rejunte (p/ ceramica)</t>
  </si>
  <si>
    <t>9.5 110644</t>
  </si>
  <si>
    <t>9.6 110644</t>
  </si>
  <si>
    <t>10 PISOS</t>
  </si>
  <si>
    <t>10.1 130507</t>
  </si>
  <si>
    <t>10.2 130110</t>
  </si>
  <si>
    <t>10.3 130492</t>
  </si>
  <si>
    <t>030010</t>
  </si>
  <si>
    <t>040025</t>
  </si>
  <si>
    <t>Fundação corrida com seixo</t>
  </si>
  <si>
    <t>130584</t>
  </si>
  <si>
    <t>Concreto c/ seixo e junta seca e=10cm</t>
  </si>
  <si>
    <t>040026</t>
  </si>
  <si>
    <t>Baldrame em conc.ciclópico c/pedra preta incl.forma</t>
  </si>
  <si>
    <t>10.4 130119</t>
  </si>
  <si>
    <t>A00055</t>
  </si>
  <si>
    <t>Lajota ceramica - (Padrão Médio)</t>
  </si>
  <si>
    <t>10.5 130119</t>
  </si>
  <si>
    <t>11 INSTALAÇÃO ELÉTRICA</t>
  </si>
  <si>
    <t>11.1 QUADORS E DISJUNTORES</t>
  </si>
  <si>
    <t>11.1.1 170615</t>
  </si>
  <si>
    <t>280014</t>
  </si>
  <si>
    <t>ELETRICISTA COM ENCARGOS COMPLEMENTARES</t>
  </si>
  <si>
    <t>280007</t>
  </si>
  <si>
    <t>AUXILIAR DE ELETRICISTA COM ENCARGOS COMPLEMENTARES</t>
  </si>
  <si>
    <t>E00300</t>
  </si>
  <si>
    <t>Quadro p/ medição trifásico - padrão CELPA</t>
  </si>
  <si>
    <t>E00290</t>
  </si>
  <si>
    <t>Bucha / arruela 1 1/4"-aluminio</t>
  </si>
  <si>
    <t>E00077</t>
  </si>
  <si>
    <t>Cabo de cobre 25mm2 - 750V</t>
  </si>
  <si>
    <t>E00268</t>
  </si>
  <si>
    <t>Eletroduto - ferro galvanizado 1 1/4"</t>
  </si>
  <si>
    <t>E00088</t>
  </si>
  <si>
    <t>Disjuntor 3P-40A</t>
  </si>
  <si>
    <t>E00291</t>
  </si>
  <si>
    <t>Luva p/ elet. FºGº de 1 1/4" (IE)</t>
  </si>
  <si>
    <t>E00292</t>
  </si>
  <si>
    <t>Curva 90º p/ elet. FºGº 1 1/4" (IE)</t>
  </si>
  <si>
    <t>Preço total por UN  .</t>
  </si>
  <si>
    <t>11.1.2 170386</t>
  </si>
  <si>
    <t>E00127</t>
  </si>
  <si>
    <t>Centro de distribuição p/ 32 disj. c/ barramento</t>
  </si>
  <si>
    <t>11.1.3 170326</t>
  </si>
  <si>
    <t>E00052</t>
  </si>
  <si>
    <t>11.1.4 101895</t>
  </si>
  <si>
    <t>88247</t>
  </si>
  <si>
    <t>88264</t>
  </si>
  <si>
    <t>00001578</t>
  </si>
  <si>
    <t>TERMINAL A COMPRESSAO EM COBRE ESTANHADO PARA CABO 50 MM2, 1 FURO E 1 COMPRESSAO, PARA PARAFUSO DE FIXACAO M8</t>
  </si>
  <si>
    <t>00002391</t>
  </si>
  <si>
    <t>DISJUNTOR TERMOMAGNETICO TRIPOLAR 125A</t>
  </si>
  <si>
    <t>11.1.5 170362</t>
  </si>
  <si>
    <t>E00081</t>
  </si>
  <si>
    <t>11.2 ELETRODUTOS E ACESSÓRIOS</t>
  </si>
  <si>
    <t>11.2.1 170081</t>
  </si>
  <si>
    <t>E00019</t>
  </si>
  <si>
    <t>Caixa de derivação 4"x2"- Plástica</t>
  </si>
  <si>
    <t>E00033</t>
  </si>
  <si>
    <t>Bucha de 1/2"</t>
  </si>
  <si>
    <t>E00008</t>
  </si>
  <si>
    <t>Cabo de cobre 2,5mm2  -750V</t>
  </si>
  <si>
    <t>E00012</t>
  </si>
  <si>
    <t>Eletroduto PVC Rígido de 1/2"</t>
  </si>
  <si>
    <t>E00034</t>
  </si>
  <si>
    <t>Arruela de 1/2"</t>
  </si>
  <si>
    <t>Preço total por PT  .</t>
  </si>
  <si>
    <t>11.2.2 170701</t>
  </si>
  <si>
    <t>280005</t>
  </si>
  <si>
    <t>E00006</t>
  </si>
  <si>
    <t>Cabo de cobre 6.0 mm2 - 750V</t>
  </si>
  <si>
    <t>E00002</t>
  </si>
  <si>
    <t>Bucha e arruela de 1"-aluminio</t>
  </si>
  <si>
    <t>E00015</t>
  </si>
  <si>
    <t>Eletroduto PVC Rígido de 1"</t>
  </si>
  <si>
    <t>E00087</t>
  </si>
  <si>
    <t>Disjuntor 3P-30A</t>
  </si>
  <si>
    <t>11.2.3 CPU 136</t>
  </si>
  <si>
    <t>00043059</t>
  </si>
  <si>
    <t>ACO CA-60, 4,2 MM, OU 5,0 MM, OU 6,0 MM, OU 7,0 MM, VERGALHAO</t>
  </si>
  <si>
    <t>00000370</t>
  </si>
  <si>
    <t>AREIA MEDIA - POSTO JAZIDA/FORNECEDOR (RETIRADO NA JAZIDA, SEM TRANSPORTE)</t>
  </si>
  <si>
    <t>00001106</t>
  </si>
  <si>
    <t>CAL HIDRATADA CH-I PARA ARGAMASSAS</t>
  </si>
  <si>
    <t>00001358</t>
  </si>
  <si>
    <t>CHAPA/PAINEL DE MADEIRA COMPENSADA RESINADA (MADEIRITE RESINADO ROSA) PARA FORMA DE CONCRETO, DE 2200 x 1100 MM, E = 17 MM</t>
  </si>
  <si>
    <t>00001379</t>
  </si>
  <si>
    <t>CIMENTO PORTLAND COMPOSTO CP II-32</t>
  </si>
  <si>
    <t>00004721</t>
  </si>
  <si>
    <t>PEDRA BRITADA N. 1 (9,5 a 19 MM) POSTO PEDREIRA/FORNECEDOR, SEM FRETE</t>
  </si>
  <si>
    <t>00004722</t>
  </si>
  <si>
    <t>PEDRA BRITADA N. 3 (38 A 50 MM) POSTO PEDREIRA/FORNECEDOR, SEM FRETE</t>
  </si>
  <si>
    <t>00007258</t>
  </si>
  <si>
    <t>TIJOLO CERAMICO MACICO COMUM *5 X 10 X 20* CM (L X A X C)</t>
  </si>
  <si>
    <t>Preço total por und  .</t>
  </si>
  <si>
    <t>11.2.4 171164</t>
  </si>
  <si>
    <t>E00558</t>
  </si>
  <si>
    <t>11.3 ILUMINAÇÃO E TOMADAS</t>
  </si>
  <si>
    <t>11.3.1 250732</t>
  </si>
  <si>
    <t>E00771</t>
  </si>
  <si>
    <t>11.3.2 170332</t>
  </si>
  <si>
    <t>E00023</t>
  </si>
  <si>
    <t>11.3.3 170334</t>
  </si>
  <si>
    <t>E00060</t>
  </si>
  <si>
    <t>11.3.4 170338</t>
  </si>
  <si>
    <t>E00064</t>
  </si>
  <si>
    <t>Interruptor 3 teclas simples 10A - 250V</t>
  </si>
  <si>
    <t>11.3.5 170339</t>
  </si>
  <si>
    <t>E00065</t>
  </si>
  <si>
    <t>11.3.6 171522</t>
  </si>
  <si>
    <t>E00767</t>
  </si>
  <si>
    <t>Tomadas - 2 (2P+T)- 10A (s/fiação)</t>
  </si>
  <si>
    <t>11.3.7 171175</t>
  </si>
  <si>
    <t>E00568</t>
  </si>
  <si>
    <t>11.3.8 170978</t>
  </si>
  <si>
    <t>E00595</t>
  </si>
  <si>
    <t>11.3.9 97589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</si>
  <si>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</si>
  <si>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</si>
  <si>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</si>
  <si>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</si>
  <si>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11.3.10 97606</t>
  </si>
  <si>
    <t>00038769</t>
  </si>
  <si>
    <t>LUMINARIA ARANDELA TIPO MEIA-LUA COM VIDRO FOSCO *30 X 15* CM, PARA 1 LAMPADA, BASE E27, POTENCIA MAXIMA 40/60 W (NAO INCLUI LAMPADA)</t>
  </si>
  <si>
    <t>12 INSTALAÇÕES ESGOTO</t>
  </si>
  <si>
    <t>12.1 180508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</si>
  <si>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</si>
  <si>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</si>
  <si>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</si>
  <si>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</si>
  <si>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D00222</t>
  </si>
  <si>
    <t>J</t>
  </si>
  <si>
    <t>Solução limpadora</t>
  </si>
  <si>
    <t>D00223</t>
  </si>
  <si>
    <t>TB</t>
  </si>
  <si>
    <t>Adesivo p/ PVC - 75g</t>
  </si>
  <si>
    <t>H00059</t>
  </si>
  <si>
    <t>12.2 180102</t>
  </si>
  <si>
    <t>H00001</t>
  </si>
  <si>
    <t>12.3 180104</t>
  </si>
  <si>
    <t>H00003</t>
  </si>
  <si>
    <t>Tubo em PVC - 50mm (LS)</t>
  </si>
  <si>
    <t>12.4 180105</t>
  </si>
  <si>
    <t>H00004</t>
  </si>
  <si>
    <t>Tubo em PVC - 40mm (LS)</t>
  </si>
  <si>
    <t>12.5 89707</t>
  </si>
  <si>
    <t>88248</t>
  </si>
  <si>
    <t>88267</t>
  </si>
  <si>
    <t>00000122</t>
  </si>
  <si>
    <t>ADESIVO PLASTICO PARA PVC, FRASCO COM *850* GR</t>
  </si>
  <si>
    <t>00005103</t>
  </si>
  <si>
    <t>CAIXA SIFONADA PVC, 100 X 100 X 50 MM, COM GRELHA REDONDA, BRANCA</t>
  </si>
  <si>
    <t>00020083</t>
  </si>
  <si>
    <t>SOLUCAO PREPARADORA / LIMPADORA PARA PVC, FRASCO COM 1000 CM3</t>
  </si>
  <si>
    <t>00038383</t>
  </si>
  <si>
    <t>LIXA D'AGUA EM FOLHA, GRAO 100</t>
  </si>
  <si>
    <t>12.6 104341</t>
  </si>
  <si>
    <t>00000296</t>
  </si>
  <si>
    <t>ANEL BORRACHA PARA TUBO ESGOTO PREDIAL, DN 50 MM (NBR 5688)</t>
  </si>
  <si>
    <t>00020078</t>
  </si>
  <si>
    <t>PASTA LUBRIFICANTE PARA TUBOS E CONEXOES COM JUNTA ELASTICA, EMBALAGEM DE *400* GR (USO EM PVC, ACO, POLIETILENO E OUTROS)</t>
  </si>
  <si>
    <t>00020086</t>
  </si>
  <si>
    <t>BUCHA DE REDUCAO DE PVC, SOLDAVEL, LONGA, 50 X 40 MM, PARA ESGOTO PREDIAL</t>
  </si>
  <si>
    <t>12.7 CPU 118</t>
  </si>
  <si>
    <t>00041629</t>
  </si>
  <si>
    <t>CAIXA DE CONCRETO ARMADO PRE-MOLDADO, COM FUNDO E TAMPA, DIMENSOES DE 0,60 X 0,60 X 0,50 M</t>
  </si>
  <si>
    <t>12.8 104084</t>
  </si>
  <si>
    <t>88246</t>
  </si>
  <si>
    <t>ASSENTADOR DE TUBOS COM ENCARGOS COMPLEMENTARES</t>
  </si>
  <si>
    <t>00000305</t>
  </si>
  <si>
    <t>ANEL BORRACHA, PARA TUBO PVC, REDE COLETOR ESGOTO, DN 150 MM (NBR 7362)</t>
  </si>
  <si>
    <t>00042685</t>
  </si>
  <si>
    <t>CAP, PVC, JE, OCRE, DN 150 MM (CONEXAO PARA TUBO COLETOR DE ESGOTO)</t>
  </si>
  <si>
    <t>12.9 89811</t>
  </si>
  <si>
    <t>00000301</t>
  </si>
  <si>
    <t>ANEL BORRACHA PARA TUBO ESGOTO PREDIAL, DN 100 MM (NBR 5688)</t>
  </si>
  <si>
    <t>00001966</t>
  </si>
  <si>
    <t>CURVA PVC CURTA 90 GRAUS, DN 100 MM, PARA ESGOTO PREDIAL</t>
  </si>
  <si>
    <t>12.10 89733</t>
  </si>
  <si>
    <t>00001932</t>
  </si>
  <si>
    <t>CURVA PVC CURTA 90 GRAUS, DN 50 MM, PARA ESGOTO PREDIAL</t>
  </si>
  <si>
    <t>12.11 104065</t>
  </si>
  <si>
    <t>00001844</t>
  </si>
  <si>
    <t>CURVA LONGA PVC, PB, JE, 45 GRAUS, DN 150 MM, PARA REDE COLETORA ESGOTO</t>
  </si>
  <si>
    <t>12.12 104063</t>
  </si>
  <si>
    <t>00000303</t>
  </si>
  <si>
    <t>ANEL BORRACHA, PARA TUBO PVC, REDE COLETOR ESGOTO, DN 100 MM (NBR 7362)</t>
  </si>
  <si>
    <t>00001858</t>
  </si>
  <si>
    <t>CURVA LONGA PVC, PB, JE, 45 GRAUS, DN 100 MM, PARA REDE COLETORA ESGOTO</t>
  </si>
  <si>
    <t>12.13 104063</t>
  </si>
  <si>
    <t>12.14 89810</t>
  </si>
  <si>
    <t>00003528</t>
  </si>
  <si>
    <t>JOELHO PVC, SOLDAVEL, PB, 45 GRAUS, DN 100 MM, PARA ESGOTO PREDIAL</t>
  </si>
  <si>
    <t>12.15 89732</t>
  </si>
  <si>
    <t>00003518</t>
  </si>
  <si>
    <t>JOELHO PVC, SOLDAVEL, PB, 45 GRAUS, DN 50 MM, PARA ESGOTO PREDIAL</t>
  </si>
  <si>
    <t>12.16 89726</t>
  </si>
  <si>
    <t>00003516</t>
  </si>
  <si>
    <t>JOELHO PVC, SOLDAVEL, BB, 45 GRAUS, DN 40 MM, PARA ESGOTO PREDIAL</t>
  </si>
  <si>
    <t>12.17 89854</t>
  </si>
  <si>
    <t>00037950</t>
  </si>
  <si>
    <t>JOELHO PVC, SOLDAVEL, PB, 90 GRAUS, DN 150 MM, PARA ESGOTO PREDIAL</t>
  </si>
  <si>
    <t>12.18 89809</t>
  </si>
  <si>
    <t>00003520</t>
  </si>
  <si>
    <t>JOELHO PVC, SOLDAVEL, PB, 90 GRAUS, DN 100 MM, PARA ESGOTO PREDIAL</t>
  </si>
  <si>
    <t>12.19 89731</t>
  </si>
  <si>
    <t>00003526</t>
  </si>
  <si>
    <t>JOELHO PVC, SOLDAVEL, PB, 90 GRAUS, DN 50 MM, PARA ESGOTO PREDIAL</t>
  </si>
  <si>
    <t>12.20 89724</t>
  </si>
  <si>
    <t>00003517</t>
  </si>
  <si>
    <t>JOELHO PVC, SOLDAVEL, BB, 90 GRAUS, SEM ANEL, DN 40 MM, PARA ESGOTO PREDIAL SECUNDARIO</t>
  </si>
  <si>
    <t>12.21 89827</t>
  </si>
  <si>
    <t>00003662</t>
  </si>
  <si>
    <t>JUNCAO SIMPLES, PVC, 45 GRAUS, DN 50 X 50 MM, SERIE NORMAL PARA ESGOTO PREDIAL</t>
  </si>
  <si>
    <t>12.22 104353</t>
  </si>
  <si>
    <t>00010908</t>
  </si>
  <si>
    <t>JUNCAO DE REDUCAO INVERTIDA, PVC SOLDAVEL, 100 X 50 MM, SERIE NORMAL PARA ESGOTO PREDIAL</t>
  </si>
  <si>
    <t>12.23 95693</t>
  </si>
  <si>
    <t>00038676</t>
  </si>
  <si>
    <t>LUVA SIMPLES, PVC, SOLDAVEL, DN 150 MM, SERIE NORMAL, PARA ESGOTO PREDIAL</t>
  </si>
  <si>
    <t>12.24 89821</t>
  </si>
  <si>
    <t>00003899</t>
  </si>
  <si>
    <t>LUVA SIMPLES, PVC, SOLDAVEL, DN 100 MM, SERIE NORMAL, PARA ESGOTO PREDIAL</t>
  </si>
  <si>
    <t>12.25 89753</t>
  </si>
  <si>
    <t>00003875</t>
  </si>
  <si>
    <t>LUVA SIMPLES, PVC, SOLDAVEL, DN 50 MM, SERIE NORMAL, PARA ESGOTO PREDIAL</t>
  </si>
  <si>
    <t>12.26 89681</t>
  </si>
  <si>
    <t>00000299</t>
  </si>
  <si>
    <t>ANEL BORRACHA, DN 100 MM, PARA TUBO SERIE REFORCADA ESGOTO PREDIAL</t>
  </si>
  <si>
    <t>00000300</t>
  </si>
  <si>
    <t>ANEL BORRACHA, DN 150 MM, PARA TUBO SERIE REFORCADA ESGOTO PREDIAL</t>
  </si>
  <si>
    <t>00020047</t>
  </si>
  <si>
    <t>REDUCAO EXCENTRICA PVC, SERIE R, DN 150 X 100 MM, PARA ESGOTO PREDIAL</t>
  </si>
  <si>
    <t>12.27 89673</t>
  </si>
  <si>
    <t>00000298</t>
  </si>
  <si>
    <t>ANEL BORRACHA, DN 75 MM, PARA TUBO SERIE REFORCADA ESGOTO PREDIAL</t>
  </si>
  <si>
    <t>00020046</t>
  </si>
  <si>
    <t>REDUCAO EXCENTRICA PVC, SERIE R, DN 100 X 75 MM, PARA ESGOTO PREDIAL</t>
  </si>
  <si>
    <t>12.28 104348</t>
  </si>
  <si>
    <t>00039319</t>
  </si>
  <si>
    <t>TERMINAL DE VENTILACAO, 50 MM, SERIE NORMAL, ESGOTO PREDIAL</t>
  </si>
  <si>
    <t>12.29 89860</t>
  </si>
  <si>
    <t>00007091</t>
  </si>
  <si>
    <t>TE SANITARIO, PVC, DN 100 X 100 MM, SERIE NORMAL, PARA ESGOTO PREDIAL</t>
  </si>
  <si>
    <t>12.30 89860</t>
  </si>
  <si>
    <t>12.31 89784</t>
  </si>
  <si>
    <t>00007097</t>
  </si>
  <si>
    <t>TE SANITARIO, PVC, DN 50 X 50 MM, SERIE NORMAL, PARA ESGOTO PREDIAL</t>
  </si>
  <si>
    <t>12.32 180548</t>
  </si>
  <si>
    <t>020174</t>
  </si>
  <si>
    <t>Retirada de entulho - manualmente (incluindo caixa coletora)</t>
  </si>
  <si>
    <t>030254</t>
  </si>
  <si>
    <t>Reaterro compactado</t>
  </si>
  <si>
    <t>130507</t>
  </si>
  <si>
    <t>180508</t>
  </si>
  <si>
    <t>050757</t>
  </si>
  <si>
    <t>Concreto armado p/ calhas e percintas (incl. lançamento e adensamento)</t>
  </si>
  <si>
    <t>180102</t>
  </si>
  <si>
    <t>D00214</t>
  </si>
  <si>
    <t>Braçadeira em ch. ferro 1/8"x1" (p/ condutores)</t>
  </si>
  <si>
    <t>12.33 180417</t>
  </si>
  <si>
    <t>050729</t>
  </si>
  <si>
    <t>Concreto armado fck=20MPA c/ forma mad. branca (incl. lançamento e adensamento)</t>
  </si>
  <si>
    <t>H00072</t>
  </si>
  <si>
    <t>Tampa de fo fo  d =  0,50m</t>
  </si>
  <si>
    <t>12.34 180540</t>
  </si>
  <si>
    <t>060046</t>
  </si>
  <si>
    <t>13 INSTALAÇÕES ÁGUAS PLUVIAIS</t>
  </si>
  <si>
    <t>13.1 180508</t>
  </si>
  <si>
    <t>13.2 180102</t>
  </si>
  <si>
    <t>13.3 89591</t>
  </si>
  <si>
    <t>00020152</t>
  </si>
  <si>
    <t>JOELHO, PVC SERIE R, 45 GRAUS, DN 150 MM, PARA ESGOTO PREDIAL</t>
  </si>
  <si>
    <t>13.4 89590</t>
  </si>
  <si>
    <t>00020158</t>
  </si>
  <si>
    <t>JOELHO, PVC SERIE R, 90 GRAUS, DN 150 MM, PARA ESGOTO PREDIAL</t>
  </si>
  <si>
    <t>13.5 89584</t>
  </si>
  <si>
    <t>00020157</t>
  </si>
  <si>
    <t>JOELHO, PVC SERIE R, 90 GRAUS, DN 100 MM, PARA ESGOTO PREDIAL</t>
  </si>
  <si>
    <t>13.6 89677</t>
  </si>
  <si>
    <t>00020171</t>
  </si>
  <si>
    <t>LUVA SIMPLES, PVC SERIE R, 150 MM, PARA ESGOTO PREDIAL</t>
  </si>
  <si>
    <t>14 INSTALAÇÕES HIDRÁULICAS</t>
  </si>
  <si>
    <t>14.1 94652</t>
  </si>
  <si>
    <t>00009873</t>
  </si>
  <si>
    <t>TUBO PVC, SOLDAVEL, DE 60 MM, AGUA FRIA (NBR-5648)</t>
  </si>
  <si>
    <t>14.2 94651</t>
  </si>
  <si>
    <t>00009875</t>
  </si>
  <si>
    <t>TUBO PVC, SOLDAVEL, DE 50 MM, AGUA FRIA (NBR-5648)</t>
  </si>
  <si>
    <t>14.3 103978</t>
  </si>
  <si>
    <t>00009874</t>
  </si>
  <si>
    <t>TUBO PVC, SOLDAVEL, DE 40 MM, AGUA FRIA (NBR-5648)</t>
  </si>
  <si>
    <t>14.4 89356</t>
  </si>
  <si>
    <t>00009868</t>
  </si>
  <si>
    <t>TUBO PVC, SOLDAVEL, DE 25 MM, AGUA FRIA (NBR-5648)</t>
  </si>
  <si>
    <t>14.5 102617</t>
  </si>
  <si>
    <t>93287</t>
  </si>
  <si>
    <t>GUINDASTE HIDRÁULICO AUTOPROPELIDO, COM LANÇA TELESCÓPICA 40 M, CAPACIDADE MÁXIMA 60 T, POTÊNCIA 260 KW - CHP DIURNO. AF_03/2016</t>
  </si>
  <si>
    <t>93288</t>
  </si>
  <si>
    <t>GUINDASTE HIDRÁULICO AUTOPROPELIDO, COM LANÇA TELESCÓPICA 40 M, CAPACIDADE MÁXIMA 60 T, POTÊNCIA 260 KW - CHI DIURNO. AF_03/2016</t>
  </si>
  <si>
    <t>00037105</t>
  </si>
  <si>
    <t>CAIXA D'AGUA FIBRA DE VIDRO PARA 5000 LITROS, COM TAMPA</t>
  </si>
  <si>
    <t>14.6 94707</t>
  </si>
  <si>
    <t>00000100</t>
  </si>
  <si>
    <t>ADAPTADOR PVC SOLDAVEL, COM FLANGES E ANEL DE VEDACAO, 60 MM X 2", PARA CAIXA D' AGUA</t>
  </si>
  <si>
    <t>00020080</t>
  </si>
  <si>
    <t>ADESIVO PLASTICO PARA PVC, FRASCO COM 175 GR</t>
  </si>
  <si>
    <t>14.7 94706</t>
  </si>
  <si>
    <t>00000099</t>
  </si>
  <si>
    <t>ADAPTADOR PVC SOLDAVEL, COM FLANGE E ANEL DE VEDACAO, 50 MM X 1 1/2", PARA CAIXA D'AGUA</t>
  </si>
  <si>
    <t>14.8 89429</t>
  </si>
  <si>
    <t>00000065</t>
  </si>
  <si>
    <t>ADAPTADOR PVC SOLDAVEL CURTO COM BOLSA E ROSCA, 25 MM X 3/4", PARA AGUA FRIA</t>
  </si>
  <si>
    <t>14.9 103999</t>
  </si>
  <si>
    <t>00000813</t>
  </si>
  <si>
    <t>BUCHA DE REDUCAO DE PVC, SOLDAVEL, LONGA, COM 50 X 25 MM, PARA AGUA FRIA PREDIAL</t>
  </si>
  <si>
    <t>14.10 103947</t>
  </si>
  <si>
    <t>00000828</t>
  </si>
  <si>
    <t>BUCHA DE REDUCAO DE PVC, SOLDAVEL, CURTA, COM 25 X 20 MM, PARA AGUA FRIA PREDIAL</t>
  </si>
  <si>
    <t>14.11 103983</t>
  </si>
  <si>
    <t>00001929</t>
  </si>
  <si>
    <t>CURVA DE PVC 45 GRAUS, SOLDAVEL, 40 MM, COR MARROM, PARA AGUA FRIA PREDIAL</t>
  </si>
  <si>
    <t>14.12 89411</t>
  </si>
  <si>
    <t>00001927</t>
  </si>
  <si>
    <t>CURVA DE PVC 45 GRAUS, SOLDAVEL, 25 MM, COR MARROM, PARA AGUA FRIA PREDIAL</t>
  </si>
  <si>
    <t>14.13 103986</t>
  </si>
  <si>
    <t>00001959</t>
  </si>
  <si>
    <t>CURVA DE PVC 90 GRAUS, SOLDAVEL, 50 MM, COR MARROM, PARA AGUA FRIA PREDIAL</t>
  </si>
  <si>
    <t>14.14 89499</t>
  </si>
  <si>
    <t>00001958</t>
  </si>
  <si>
    <t>CURVA DE PVC 90 GRAUS, SOLDAVEL, 40 MM, COR MARROM, PARA AGUA FRIA PREDIAL</t>
  </si>
  <si>
    <t>14.15 89364</t>
  </si>
  <si>
    <t>00001956</t>
  </si>
  <si>
    <t>CURVA DE PVC 90 GRAUS, SOLDAVEL, 25 MM, COR MARROM, PARA AGUA FRIA PREDIAL</t>
  </si>
  <si>
    <t>14.16 89506</t>
  </si>
  <si>
    <t>00003477</t>
  </si>
  <si>
    <t>JOELHO, PVC SOLDAVEL, 45 GRAUS, 60 MM, COR MARROM, PARA AGUA FRIA PREDIAL</t>
  </si>
  <si>
    <t>14.17 89409</t>
  </si>
  <si>
    <t>00003500</t>
  </si>
  <si>
    <t>JOELHO, PVC SOLDAVEL, 45 GRAUS, 25 MM, COR MARROM, PARA AGUA FRIA PREDIAL</t>
  </si>
  <si>
    <t>14.18 94680</t>
  </si>
  <si>
    <t>00003539</t>
  </si>
  <si>
    <t>JOELHO PVC, SOLDAVEL, 90 GRAUS, 60 MM, COR MARROM, PARA AGUA FRIA PREDIAL</t>
  </si>
  <si>
    <t>14.19 94678</t>
  </si>
  <si>
    <t>00003540</t>
  </si>
  <si>
    <t>JOELHO PVC, SOLDAVEL, 90 GRAUS, 50 MM, COR MARROM, PARA AGUA FRIA PREDIAL</t>
  </si>
  <si>
    <t>14.20 103980</t>
  </si>
  <si>
    <t>00003535</t>
  </si>
  <si>
    <t>JOELHO PVC, SOLDAVEL, 90 GRAUS, 40 MM, COR MARROM, PARA AGUA FRIA PREDIAL</t>
  </si>
  <si>
    <t>14.21 89362</t>
  </si>
  <si>
    <t>00003529</t>
  </si>
  <si>
    <t>JOELHO PVC, SOLDAVEL, 90 GRAUS, 25 MM, COR MARROM, PARA AGUA FRIA PREDIAL</t>
  </si>
  <si>
    <t>14.22 89366</t>
  </si>
  <si>
    <t>00003524</t>
  </si>
  <si>
    <t>JOELHO PVC, SOLDAVEL, COM BUCHA DE LATAO, 90 GRAUS, 25 MM X 3/4", PARA AGUA FRIA PREDIAL</t>
  </si>
  <si>
    <t>14.23 90373</t>
  </si>
  <si>
    <t>00020147</t>
  </si>
  <si>
    <t>JOELHO PVC, SOLDAVEL, COM BUCHA DE LATAO, 90 GRAUS, 25 MM X 1/2", PARA AGUA FRIA PREDIAL</t>
  </si>
  <si>
    <t>14.24 104159</t>
  </si>
  <si>
    <t>LUVA DE CORRER, PVC, SOLDÁVEL, DN 40MM, INSTALADO EM RAMAL DE DISTRIBUIÇÃO DE ÁGUA ? FORNECIMENTO E INSTALAÇÃO. AF_06/2022</t>
  </si>
  <si>
    <t>00043838</t>
  </si>
  <si>
    <t>LUVA DE CORRER PARA TUBO SOLDAVEL, PVC, 40 MM, PARA AGUA FRIA PREDIAL</t>
  </si>
  <si>
    <t>14.25 89427</t>
  </si>
  <si>
    <t>00003870</t>
  </si>
  <si>
    <t>LUVA SOLDAVEL COM BUCHA DE LATAO, PVC, 25 MM X 3/4"</t>
  </si>
  <si>
    <t>14.26 89374</t>
  </si>
  <si>
    <t>00003855</t>
  </si>
  <si>
    <t>LUVA SOLDAVEL COM BUCHA DE LATAO, PVC, 20 MM X 1/2"</t>
  </si>
  <si>
    <t>14.27 89987</t>
  </si>
  <si>
    <t>00003148</t>
  </si>
  <si>
    <t>FITA VEDA ROSCA EM ROLOS DE 18 MM X 50 M (L X C)</t>
  </si>
  <si>
    <t>00006005</t>
  </si>
  <si>
    <t>REGISTRO GAVETA COM ACABAMENTO E CANOPLA CROMADOS, SIMPLES, BITOLA 3/4 " (REF 1509)</t>
  </si>
  <si>
    <t>14.28 89985</t>
  </si>
  <si>
    <t>00006024</t>
  </si>
  <si>
    <t>REGISTRO PRESSAO COM ACABAMENTO E CANOPLA CROMADA, SIMPLES, BITOLA 3/4 " (REF 1416)</t>
  </si>
  <si>
    <t>14.29 94493</t>
  </si>
  <si>
    <t>00011678</t>
  </si>
  <si>
    <t>REGISTRO DE ESFERA, PVC, COM VOLANTE, VS, SOLDAVEL, DN 60 MM, COM CORPO DIVIDIDO</t>
  </si>
  <si>
    <t>14.30 104007</t>
  </si>
  <si>
    <t>00007108</t>
  </si>
  <si>
    <t>TE DE REDUCAO, PVC, SOLDAVEL, 90 GRAUS, 50 MM X 20 MM, PARA AGUA FRIA PREDIAL</t>
  </si>
  <si>
    <t>14.31 104007</t>
  </si>
  <si>
    <t>14.32 90374</t>
  </si>
  <si>
    <t>00007122</t>
  </si>
  <si>
    <t>TE PVC, SOLDAVEL, COM BUCHA DE LATAO NA BOLSA CENTRAL, 90 GRAUS, 25 MM X 3/4", PARA AGUA FRIA PREDIAL</t>
  </si>
  <si>
    <t>14.33 89396</t>
  </si>
  <si>
    <t>00007137</t>
  </si>
  <si>
    <t>TE PVC, SOLDAVEL, COM BUCHA DE LATAO NA BOLSA CENTRAL, 90 GRAUS, 25 MM X 1/2", PARA AGUA FRIA PREDIAL</t>
  </si>
  <si>
    <t>14.34 89628</t>
  </si>
  <si>
    <t>00007143</t>
  </si>
  <si>
    <t>TE SOLDAVEL, PVC, 90 GRAUS, 60 MM, PARA AGUA FRIA PREDIAL (NBR 5648)</t>
  </si>
  <si>
    <t>14.35 104004</t>
  </si>
  <si>
    <t>00007142</t>
  </si>
  <si>
    <t>TE SOLDAVEL, PVC, 90 GRAUS,50 MM, PARA AGUA FRIA PREDIAL (NBR 5648)</t>
  </si>
  <si>
    <t>14.36 104011</t>
  </si>
  <si>
    <t>00007141</t>
  </si>
  <si>
    <t>TE SOLDAVEL, PVC, 90 GRAUS, 40 MM, PARA AGUA FRIA PREDIAL (NBR 5648)</t>
  </si>
  <si>
    <t>14.37 89395</t>
  </si>
  <si>
    <t>00007139</t>
  </si>
  <si>
    <t>TE SOLDAVEL, PVC, 90 GRAUS, 25 MM, PARA AGUA FRIA PREDIAL (NBR 5648)</t>
  </si>
  <si>
    <t>15 LOUÇAS, ACESSÓRIOS E METAIS</t>
  </si>
  <si>
    <t>15.1 190691</t>
  </si>
  <si>
    <t>H00055</t>
  </si>
  <si>
    <t>Fita de vedacao</t>
  </si>
  <si>
    <t>H00051</t>
  </si>
  <si>
    <t>15.2 190090</t>
  </si>
  <si>
    <t>H00042</t>
  </si>
  <si>
    <t>Parafuso niquelado para loucas sanitarias</t>
  </si>
  <si>
    <t>H00021</t>
  </si>
  <si>
    <t>Bacia sanitaria de louca</t>
  </si>
  <si>
    <t>H00025</t>
  </si>
  <si>
    <t>Tubo de ligacao em PVC c/ canopla (LS)</t>
  </si>
  <si>
    <t>H00022</t>
  </si>
  <si>
    <t>Assento plastico</t>
  </si>
  <si>
    <t>H00024</t>
  </si>
  <si>
    <t>Anel de borracha de 1"</t>
  </si>
  <si>
    <t>H00023</t>
  </si>
  <si>
    <t>Bolsa plastica  (vaso sanitario)</t>
  </si>
  <si>
    <t>15.3 190304</t>
  </si>
  <si>
    <t>H00028</t>
  </si>
  <si>
    <t>Valv. p/ lavat./bide d = 1" - cromada</t>
  </si>
  <si>
    <t>H00056</t>
  </si>
  <si>
    <t>Torneira metalica p/ lavatorio de 1/2"</t>
  </si>
  <si>
    <t>H00393</t>
  </si>
  <si>
    <t>Lavatório PCD s/ coluna</t>
  </si>
  <si>
    <t>H00032</t>
  </si>
  <si>
    <t>Sifao metalico de 1 1/2 "</t>
  </si>
  <si>
    <t>15.4 190218</t>
  </si>
  <si>
    <t>H00043</t>
  </si>
  <si>
    <t>15.5 190085</t>
  </si>
  <si>
    <t>H00040</t>
  </si>
  <si>
    <t>Sifao plastico de 2"</t>
  </si>
  <si>
    <t>H00041</t>
  </si>
  <si>
    <t>Tanque de louca</t>
  </si>
  <si>
    <t>H00039</t>
  </si>
  <si>
    <t>Valv. p/ tanque d =  2" - plastico</t>
  </si>
  <si>
    <t>H00014</t>
  </si>
  <si>
    <t>Torneira de tanque/pia cromada de 1/2"</t>
  </si>
  <si>
    <t>15.6 191517</t>
  </si>
  <si>
    <t>H00438</t>
  </si>
  <si>
    <t>15.7 190098</t>
  </si>
  <si>
    <t>H00019</t>
  </si>
  <si>
    <t>Torneira longa metalica de 3/4"</t>
  </si>
  <si>
    <t>15.8 191518</t>
  </si>
  <si>
    <t>H00439</t>
  </si>
  <si>
    <t>15.9 190097</t>
  </si>
  <si>
    <t>H00013</t>
  </si>
  <si>
    <t>Torneira para jardim cromada de 1/2"</t>
  </si>
  <si>
    <t>15.10 191513</t>
  </si>
  <si>
    <t>H00422</t>
  </si>
  <si>
    <t>15.11 190401</t>
  </si>
  <si>
    <t>H00017</t>
  </si>
  <si>
    <t>Registro, valvula e sifao p/ mictorio de louça</t>
  </si>
  <si>
    <t>H00057</t>
  </si>
  <si>
    <t>Mictorio individual de louca</t>
  </si>
  <si>
    <t>15.12 190529</t>
  </si>
  <si>
    <t>H00257</t>
  </si>
  <si>
    <t>Filtro de parede</t>
  </si>
  <si>
    <t>H00255</t>
  </si>
  <si>
    <t>Bebedouro em aco inox c/ 4 ptos c=2,00m</t>
  </si>
  <si>
    <t>H00256</t>
  </si>
  <si>
    <t>Torneira de pressao p/ bebedouro</t>
  </si>
  <si>
    <t>15.13 190794</t>
  </si>
  <si>
    <t>H00307</t>
  </si>
  <si>
    <t>Saboneteira c/ reservatório - polipropileno</t>
  </si>
  <si>
    <t>15.14 190795</t>
  </si>
  <si>
    <t>H00308</t>
  </si>
  <si>
    <t>Porta toalha de papel - polipropileno</t>
  </si>
  <si>
    <t>15.15 37399</t>
  </si>
  <si>
    <t>MAT37399</t>
  </si>
  <si>
    <t>15.16 100868</t>
  </si>
  <si>
    <t>00004351</t>
  </si>
  <si>
    <t>PARAFUSO NIQUELADO 3 1/2" COM ACABAMENTO CROMADO PARA FIXAR PECA SANITARIA, INCLUI PORCA CEGA, ARRUELA E BUCHA DE NYLON TAMANHO S-8</t>
  </si>
  <si>
    <t>00036081</t>
  </si>
  <si>
    <t>BARRA DE APOIO RETA, EM ACO INOX POLIDO, COMPRIMENTO 80CM, DIAMETRO MINIMO 3 CM</t>
  </si>
  <si>
    <t>15.17 100871</t>
  </si>
  <si>
    <t>00036220</t>
  </si>
  <si>
    <t>BARRA DE APOIO RETA, EM ALUMINIO, COMPRIMENTO 70CM, DIAMETRO MINIMO 3 CM</t>
  </si>
  <si>
    <t>15.18 100866</t>
  </si>
  <si>
    <t>00036204</t>
  </si>
  <si>
    <t>BARRA DE APOIO RETA, EM ACO INOX POLIDO, COMPRIMENTO 60CM, DIAMETRO MINIMO 3 CM</t>
  </si>
  <si>
    <t>15.19 100874</t>
  </si>
  <si>
    <t>16 INSTALAÇÃO PARA CLIMATIZAÇÃO</t>
  </si>
  <si>
    <t>16.1 93660</t>
  </si>
  <si>
    <t>00001570</t>
  </si>
  <si>
    <t>TERMINAL A COMPRESSAO EM COBRE ESTANHADO PARA CABO 2,5 MM2, 1 FURO E 1 COMPRESSAO, PARA PARAFUSO DE FIXACAO M5</t>
  </si>
  <si>
    <t>00034616</t>
  </si>
  <si>
    <t>DISJUNTOR TIPO DIN/IEC, BIPOLAR DE 6 ATE 32A</t>
  </si>
  <si>
    <t>16.2 170900</t>
  </si>
  <si>
    <t>E00538</t>
  </si>
  <si>
    <t>Disjuntor 3P - 125A - PADRÃO DIN</t>
  </si>
  <si>
    <t>16.3 231086</t>
  </si>
  <si>
    <t>280021</t>
  </si>
  <si>
    <t>MONTADOR ELETROMECÃNICO COM ENCARGOS COMPLEMENTARES</t>
  </si>
  <si>
    <t>H00376</t>
  </si>
  <si>
    <t>Tubo de polietileno 1 1/8"</t>
  </si>
  <si>
    <t>E00729</t>
  </si>
  <si>
    <t>Cabo "PP" 4 x 6,0mm</t>
  </si>
  <si>
    <t>H00375</t>
  </si>
  <si>
    <t>Tubo de polietileno 1/2"</t>
  </si>
  <si>
    <t>E00725</t>
  </si>
  <si>
    <t>Tubo de cobre de 1 1/8"</t>
  </si>
  <si>
    <t>E00724</t>
  </si>
  <si>
    <t>Tubo de cobre de 1/2"</t>
  </si>
  <si>
    <t>16.4 231085</t>
  </si>
  <si>
    <t>H00373</t>
  </si>
  <si>
    <t>Tubo de polietileno 3/8"</t>
  </si>
  <si>
    <t>E00728</t>
  </si>
  <si>
    <t>Tubo de cobre de 5/8"</t>
  </si>
  <si>
    <t>H00374</t>
  </si>
  <si>
    <t>Tubo de polietileno 5/8"</t>
  </si>
  <si>
    <t>E00726</t>
  </si>
  <si>
    <t>Cabo "PP" 4x2,5mm</t>
  </si>
  <si>
    <t>E00727</t>
  </si>
  <si>
    <t>Tubo de cobre de 3/8"</t>
  </si>
  <si>
    <t>16.5 231085</t>
  </si>
  <si>
    <t>16.6 231084</t>
  </si>
  <si>
    <t>H00006</t>
  </si>
  <si>
    <t>Tubo em PVC - JS - 25mm (LH)</t>
  </si>
  <si>
    <t>H00093</t>
  </si>
  <si>
    <t>Joelho/Cotovelo 90º  em PVC - JS - 25mm-LH</t>
  </si>
  <si>
    <t>17 FORRO</t>
  </si>
  <si>
    <t>17.1 140348</t>
  </si>
  <si>
    <t>280002</t>
  </si>
  <si>
    <t>17.2 141336</t>
  </si>
  <si>
    <t>A00024</t>
  </si>
  <si>
    <t>18 ESQUADRIAS</t>
  </si>
  <si>
    <t>18.1 91341</t>
  </si>
  <si>
    <t>00000142</t>
  </si>
  <si>
    <t>310ML</t>
  </si>
  <si>
    <t>SELANTE ELASTICO MONOCOMPONENTE A BASE DE POLIURETANO (PU) PARA JUNTAS DIVERSAS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</si>
  <si>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</si>
  <si>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</si>
  <si>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</si>
  <si>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</si>
  <si>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00039025</t>
  </si>
  <si>
    <t>PORTA DE ABRIR EM ALUMINIO TIPO VENEZIANA, ACABAMENTO ANODIZADO NATURAL, SEM GUARNICAO/ALIZAR/VISTA, 87 X 210 CM</t>
  </si>
  <si>
    <t>18.2 91341</t>
  </si>
  <si>
    <t>18.3 090065</t>
  </si>
  <si>
    <t>D00094</t>
  </si>
  <si>
    <t>Esquadria de madeira maciça</t>
  </si>
  <si>
    <t>D00097</t>
  </si>
  <si>
    <t>Alizar em madeira de lei</t>
  </si>
  <si>
    <t>D00096</t>
  </si>
  <si>
    <t>Caixilho em madeira de lei</t>
  </si>
  <si>
    <t>18.4 090065</t>
  </si>
  <si>
    <t>18.5 090065</t>
  </si>
  <si>
    <t>18.6 090622</t>
  </si>
  <si>
    <t>110142</t>
  </si>
  <si>
    <t>Argamassa de cimento e areia 1:6</t>
  </si>
  <si>
    <t>D00234</t>
  </si>
  <si>
    <t>Portão de ferro 3/4" c/ ferragens - sec.redonda  (incl. pint. anti-corrosiva)</t>
  </si>
  <si>
    <t>18.7 090822</t>
  </si>
  <si>
    <t>110141</t>
  </si>
  <si>
    <t>Argamassa de cimento e areia 1:4</t>
  </si>
  <si>
    <t>D00087</t>
  </si>
  <si>
    <t>Portão de ferro em metalom (inc. pint.ant.cor)</t>
  </si>
  <si>
    <t>18.8 090822</t>
  </si>
  <si>
    <t>18.9 161387</t>
  </si>
  <si>
    <t>280030</t>
  </si>
  <si>
    <t>VIDRACEIRO COM ENCARGOS COMPLEMENTARES</t>
  </si>
  <si>
    <t>D00291</t>
  </si>
  <si>
    <t>Vidro temperado fumê e= 8mm</t>
  </si>
  <si>
    <t>18.10 161387</t>
  </si>
  <si>
    <t>18.11 161387</t>
  </si>
  <si>
    <t>18.12 161387</t>
  </si>
  <si>
    <t>18.13 091500</t>
  </si>
  <si>
    <t>D00157</t>
  </si>
  <si>
    <t>Chapa de ferro 3/16" - trab./colocada</t>
  </si>
  <si>
    <t>19 PINTURA</t>
  </si>
  <si>
    <t>19.1 151285</t>
  </si>
  <si>
    <t>P00007</t>
  </si>
  <si>
    <t>Lixa para parede</t>
  </si>
  <si>
    <t>P00022</t>
  </si>
  <si>
    <t>GL</t>
  </si>
  <si>
    <t>Massa acrílica</t>
  </si>
  <si>
    <t>P00050</t>
  </si>
  <si>
    <t>Latex acrílica acetinada</t>
  </si>
  <si>
    <t>P00028</t>
  </si>
  <si>
    <t>Líquido selador acrilico</t>
  </si>
  <si>
    <t>19.2 150301</t>
  </si>
  <si>
    <t>P00019</t>
  </si>
  <si>
    <t>Tinta esmalte</t>
  </si>
  <si>
    <t>P00008</t>
  </si>
  <si>
    <t>Liquido selador p/ parede</t>
  </si>
  <si>
    <t>P00027</t>
  </si>
  <si>
    <t>Aguarraz</t>
  </si>
  <si>
    <t>19.3 150301</t>
  </si>
  <si>
    <t>20 COBERTURA</t>
  </si>
  <si>
    <t>20.1 071360</t>
  </si>
  <si>
    <t>280009</t>
  </si>
  <si>
    <t>AUXILIAR DE SERRALHEIRO COM ENCARGOS COMPLEMENTARES</t>
  </si>
  <si>
    <t>280025</t>
  </si>
  <si>
    <t>SERRALHEIRO COM ENCARGOS COMPLEMENTARES</t>
  </si>
  <si>
    <t>D00482</t>
  </si>
  <si>
    <t>Solda topo descendente chanfrada chapa/perfil/tubo aço conversor diesel</t>
  </si>
  <si>
    <t>D00414</t>
  </si>
  <si>
    <t>Perfil aço estrutural em "U"</t>
  </si>
  <si>
    <t>20.2 071510</t>
  </si>
  <si>
    <t>280028</t>
  </si>
  <si>
    <t>TELHADISTA COM ENCARGOS COMPLEMENTARES</t>
  </si>
  <si>
    <t>D00416</t>
  </si>
  <si>
    <t>Acessórios de fixação (telha termoacústica)</t>
  </si>
  <si>
    <t>D00490</t>
  </si>
  <si>
    <t>Telha termoacústica - chapa chapa</t>
  </si>
  <si>
    <t>20.3 070031</t>
  </si>
  <si>
    <t>D00200</t>
  </si>
  <si>
    <t>Acessórios de fixação p/telha de alumínio</t>
  </si>
  <si>
    <t>D00201</t>
  </si>
  <si>
    <t>Cumeeira alumínio 1056E - e=0.8mm</t>
  </si>
  <si>
    <t>20.4 100327</t>
  </si>
  <si>
    <t>88323</t>
  </si>
  <si>
    <t>93281</t>
  </si>
  <si>
    <t>GUINCHO ELÉTRICO DE COLUNA, CAPACIDADE 400 KG, COM MOTO FREIO, MOTOR TRIFÁSICO DE 1,25 CV - CHP DIURNO. AF_03/2016</t>
  </si>
  <si>
    <t>93282</t>
  </si>
  <si>
    <t>GUINCHO ELÉTRICO DE COLUNA, CAPACIDADE 400 KG, COM MOTO FREIO, MOTOR TRIFÁSICO DE 1,25 CV - CHI DIURNO. AF_03/2016</t>
  </si>
  <si>
    <t>00001113</t>
  </si>
  <si>
    <t>RUFO EXTERNO/INTERNO DE CHAPA DE ACO GALVANIZADA NUM 26, CORTE 33 CM</t>
  </si>
  <si>
    <t>00005061</t>
  </si>
  <si>
    <t>PREGO DE ACO POLIDO COM CABECA 18 X 27 (2 1/2 X 10)</t>
  </si>
  <si>
    <t>00005104</t>
  </si>
  <si>
    <t>REBITE DE ALUMINIO VAZADO DE REPUXO, 3,2 X 8 MM (1KG = 1025 UNIDADES)</t>
  </si>
  <si>
    <t>00013388</t>
  </si>
  <si>
    <t>SOLDA EM BARRA DE ESTANHO-CHUMBO 50/50</t>
  </si>
  <si>
    <t>21 COMBATE A INCENDIO</t>
  </si>
  <si>
    <t>21.1 241468</t>
  </si>
  <si>
    <t>D00467</t>
  </si>
  <si>
    <t>21.2 201507</t>
  </si>
  <si>
    <t>D00275</t>
  </si>
  <si>
    <t>Bucha / parafuso (médio)</t>
  </si>
  <si>
    <t>D00419</t>
  </si>
  <si>
    <t>Extintor de incêndio ABC - 6Kg</t>
  </si>
  <si>
    <t>22 DIVERSOS</t>
  </si>
  <si>
    <t>22.1 270220</t>
  </si>
  <si>
    <t>22.2 260188</t>
  </si>
  <si>
    <t>050260</t>
  </si>
  <si>
    <t>Concreto c/ seixo Fck= 18.0 MPA (incl. lançamento e adensamento)</t>
  </si>
  <si>
    <t>130113</t>
  </si>
  <si>
    <t>Cimentado liso e=2cm traço 1:3</t>
  </si>
  <si>
    <t>D00117</t>
  </si>
  <si>
    <t>Mastro fo go  h = 6m</t>
  </si>
  <si>
    <t>Preço total por CJ  .</t>
  </si>
  <si>
    <t>22.3 250582</t>
  </si>
  <si>
    <t>D00254</t>
  </si>
  <si>
    <t>Cantoneira em ferro 1 1/2" x 1 1/2" x 3/16"</t>
  </si>
  <si>
    <t>D00170</t>
  </si>
  <si>
    <t>Ponto de solda</t>
  </si>
  <si>
    <t>D00255</t>
  </si>
  <si>
    <t>Tela alambrado arame galvanizado fio 12 # 2"</t>
  </si>
  <si>
    <t>22.4 060813</t>
  </si>
  <si>
    <t>280019</t>
  </si>
  <si>
    <t>MARMORISTA/GRANITEIRO COM ENCARGOS COMPLEMENTARES</t>
  </si>
  <si>
    <t>A00080</t>
  </si>
  <si>
    <t>Granito  Cinza e=3cm (polido nos dois lados)</t>
  </si>
  <si>
    <t>D00106</t>
  </si>
  <si>
    <t>Ferragens p/ div. em granito</t>
  </si>
  <si>
    <t>22.5 260168</t>
  </si>
  <si>
    <t>280018</t>
  </si>
  <si>
    <t>JARDINEIRO COM ENCARGOS COMPLEMENTARES</t>
  </si>
  <si>
    <t>U00003</t>
  </si>
  <si>
    <t>Grama em placa</t>
  </si>
  <si>
    <t>J00008</t>
  </si>
  <si>
    <t>Terra preta vegetal</t>
  </si>
  <si>
    <t>22.6 091379</t>
  </si>
  <si>
    <t>280003</t>
  </si>
  <si>
    <t>AJUDANTE DE MONTADOR COM ENCARGOS COMPLEMENTARES</t>
  </si>
  <si>
    <t>280020</t>
  </si>
  <si>
    <t>MONTADOR COM ENCARGOS COMPLEMENTARES</t>
  </si>
  <si>
    <t>D00337</t>
  </si>
  <si>
    <t>Porta em vidro temperado c/ ferragens -(sem mola)</t>
  </si>
  <si>
    <t>22.7 251463</t>
  </si>
  <si>
    <t>A00041</t>
  </si>
  <si>
    <t>Armário em MDF c/ gaveta,prateleira e portas</t>
  </si>
  <si>
    <t>22.8 241318</t>
  </si>
  <si>
    <t>D00142</t>
  </si>
  <si>
    <t>22.9 C00094</t>
  </si>
  <si>
    <t>A00094</t>
  </si>
  <si>
    <t>22.10 250532</t>
  </si>
  <si>
    <t>110143</t>
  </si>
  <si>
    <t>110763</t>
  </si>
  <si>
    <t>22.11 71623</t>
  </si>
  <si>
    <t>94969</t>
  </si>
  <si>
    <t>CONCRETO FCK = 15MPA, TRAÇO 1:3,4:3,5 (EM MASSA SECA DE CIMENTO/ AREIA MÉDIA/ BRITA 1) - PREPARO MECÂNICO COM BETONEIRA 600 L. AF_05/2021</t>
  </si>
  <si>
    <t>00001346</t>
  </si>
  <si>
    <t>CHAPA/PAINEL DE MADEIRA COMPENSADA PLASTIFICADA (MADEIRITE PLASTIFICADO) PARA FORMA DE CONCRETO, DE 2200 x 1100 MM, E = 10 MM</t>
  </si>
  <si>
    <t>00005075</t>
  </si>
  <si>
    <t>PREGO DE ACO POLIDO COM CABECA 18 X 30 (2 3/4 X 10)</t>
  </si>
  <si>
    <t>00006189</t>
  </si>
  <si>
    <t>TABUA NAO APARELHADA *2,5 X 30* CM, EM MACARANDUBA, ANGELIM OU EQUIVALENTE DA REGIAO - BRUTA</t>
  </si>
  <si>
    <t>00010567</t>
  </si>
  <si>
    <t>TABUA *2,5 X 23* CM EM PINUS, MISTA OU EQUIVALENTE DA REGIAO - BRUTA</t>
  </si>
  <si>
    <t>22.12 061458</t>
  </si>
  <si>
    <t>A00098</t>
  </si>
  <si>
    <t>Acessórios p/ fixação de painéis</t>
  </si>
  <si>
    <t>A00097</t>
  </si>
  <si>
    <t>Estrutura em metal p/ painéis de fachada</t>
  </si>
  <si>
    <t>A00096</t>
  </si>
  <si>
    <t>Painel em ACM de 4mm</t>
  </si>
  <si>
    <t>23 OUTROS</t>
  </si>
  <si>
    <t>23.1 HORTA</t>
  </si>
  <si>
    <t>23.1.1 92336</t>
  </si>
  <si>
    <t>00007701</t>
  </si>
  <si>
    <t>TUBO ACO GALVANIZADO COM COSTURA, CLASSE MEDIA, DN 2.1/2", E = *3,65* MM, PESO *6,51* KG/M (NBR 5580)</t>
  </si>
  <si>
    <t>23.1.2 240244</t>
  </si>
  <si>
    <t>040283</t>
  </si>
  <si>
    <t>Bloco em concreto armado p/ fundaçao (incl. forma)</t>
  </si>
  <si>
    <t>H00269</t>
  </si>
  <si>
    <t>Tubo fo go 2" - (sem costura com rosca)</t>
  </si>
  <si>
    <t>23.1.3 150302</t>
  </si>
  <si>
    <t>D00141</t>
  </si>
  <si>
    <t>Lixa p/ ferro</t>
  </si>
  <si>
    <t>COD</t>
  </si>
  <si>
    <t>UND.</t>
  </si>
  <si>
    <t>TOTAL</t>
  </si>
  <si>
    <t>RL</t>
  </si>
  <si>
    <t>HP</t>
  </si>
  <si>
    <t>UN6</t>
  </si>
  <si>
    <t>COMPOSIÇÕES DE PREÇO</t>
  </si>
  <si>
    <t>Cod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</si>
</sst>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#,##0.00\ %"/>
    <numFmt numFmtId="165" formatCode="&quot;R$&quot;\ #,##0.00"/>
    <numFmt numFmtId="166" formatCode="#,##0.0000"/>
  </numFmts>
  <fonts count="3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14"/>
      <name val="Arial"/>
      <family val="2"/>
    </font>
    <font>
      <sz val="11"/>
      <name val="Arial"/>
      <family val="1"/>
    </font>
    <font>
      <b/>
      <sz val="10"/>
      <color rgb="FF00000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u/>
      <sz val="8"/>
      <name val="Calibri"/>
      <family val="2"/>
    </font>
    <font>
      <sz val="11"/>
      <color indexed="8"/>
      <name val="Calibri"/>
      <family val="2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2"/>
      <color rgb="FF000000"/>
      <name val="Verdana"/>
      <family val="2"/>
    </font>
    <font>
      <b/>
      <i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4"/>
      <color rgb="FF000000"/>
      <name val="Arial"/>
      <family val="2"/>
    </font>
    <font>
      <b/>
      <sz val="9.9499999999999993"/>
      <color rgb="FF000000"/>
      <name val="Arial"/>
      <family val="2"/>
    </font>
    <font>
      <b/>
      <sz val="12"/>
      <color rgb="FF00000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/>
      <diagonal/>
    </border>
    <border>
      <left style="double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" fillId="0" borderId="0"/>
    <xf numFmtId="0" fontId="13" fillId="0" borderId="0"/>
    <xf numFmtId="9" fontId="20" fillId="0" borderId="0" applyFont="0" applyFill="0" applyBorder="0" applyAlignment="0" applyProtection="0"/>
    <xf numFmtId="0" fontId="1" fillId="0" borderId="0"/>
    <xf numFmtId="0" fontId="25" fillId="0" borderId="0"/>
  </cellStyleXfs>
  <cellXfs count="180">
    <xf numFmtId="0" fontId="0" fillId="0" borderId="0" xfId="0"/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right" vertical="top" wrapText="1"/>
    </xf>
    <xf numFmtId="0" fontId="3" fillId="5" borderId="6" xfId="0" applyFont="1" applyFill="1" applyBorder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left" vertical="top" wrapText="1"/>
    </xf>
    <xf numFmtId="164" fontId="6" fillId="3" borderId="5" xfId="0" applyNumberFormat="1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left" vertical="top" wrapText="1"/>
    </xf>
    <xf numFmtId="164" fontId="6" fillId="4" borderId="5" xfId="0" applyNumberFormat="1" applyFont="1" applyFill="1" applyBorder="1" applyAlignment="1">
      <alignment horizontal="right" vertical="top" wrapText="1"/>
    </xf>
    <xf numFmtId="0" fontId="7" fillId="5" borderId="6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lef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18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7" fillId="5" borderId="18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/>
    </xf>
    <xf numFmtId="4" fontId="6" fillId="3" borderId="16" xfId="0" applyNumberFormat="1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left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10" fontId="6" fillId="0" borderId="16" xfId="3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10" fontId="4" fillId="2" borderId="1" xfId="3" applyNumberFormat="1" applyFont="1" applyFill="1" applyBorder="1" applyAlignment="1">
      <alignment horizontal="center" vertical="center" wrapText="1"/>
    </xf>
    <xf numFmtId="10" fontId="16" fillId="2" borderId="1" xfId="3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5" fillId="5" borderId="18" xfId="3" applyNumberFormat="1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center" vertical="center" wrapText="1"/>
    </xf>
    <xf numFmtId="10" fontId="5" fillId="5" borderId="18" xfId="0" applyNumberFormat="1" applyFont="1" applyFill="1" applyBorder="1" applyAlignment="1">
      <alignment horizontal="center" vertical="center" wrapText="1"/>
    </xf>
    <xf numFmtId="165" fontId="5" fillId="5" borderId="18" xfId="2" applyNumberFormat="1" applyFont="1" applyFill="1" applyBorder="1" applyAlignment="1">
      <alignment horizontal="center" vertical="center" wrapText="1"/>
    </xf>
    <xf numFmtId="0" fontId="11" fillId="6" borderId="17" xfId="4" applyFont="1" applyFill="1" applyBorder="1" applyAlignment="1">
      <alignment vertical="center" wrapText="1"/>
    </xf>
    <xf numFmtId="0" fontId="11" fillId="6" borderId="18" xfId="4" applyFont="1" applyFill="1" applyBorder="1" applyAlignment="1">
      <alignment vertical="center" wrapText="1"/>
    </xf>
    <xf numFmtId="0" fontId="11" fillId="6" borderId="16" xfId="4" applyFont="1" applyFill="1" applyBorder="1" applyAlignment="1">
      <alignment vertical="center" wrapText="1"/>
    </xf>
    <xf numFmtId="0" fontId="11" fillId="6" borderId="19" xfId="4" applyFont="1" applyFill="1" applyBorder="1" applyAlignment="1">
      <alignment vertical="center" wrapText="1"/>
    </xf>
    <xf numFmtId="0" fontId="1" fillId="0" borderId="0" xfId="4"/>
    <xf numFmtId="0" fontId="18" fillId="0" borderId="16" xfId="5" applyFont="1" applyBorder="1" applyAlignment="1">
      <alignment horizontal="center" vertical="center"/>
    </xf>
    <xf numFmtId="10" fontId="18" fillId="8" borderId="16" xfId="6" applyNumberFormat="1" applyFont="1" applyFill="1" applyBorder="1" applyAlignment="1">
      <alignment horizontal="center" vertical="center"/>
    </xf>
    <xf numFmtId="0" fontId="13" fillId="0" borderId="0" xfId="5"/>
    <xf numFmtId="0" fontId="13" fillId="0" borderId="0" xfId="5" applyAlignment="1">
      <alignment horizontal="center"/>
    </xf>
    <xf numFmtId="0" fontId="22" fillId="0" borderId="16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left" vertical="center" wrapText="1"/>
    </xf>
    <xf numFmtId="0" fontId="24" fillId="0" borderId="16" xfId="7" applyFont="1" applyBorder="1" applyAlignment="1">
      <alignment horizontal="center" vertical="center" wrapText="1"/>
    </xf>
    <xf numFmtId="0" fontId="24" fillId="0" borderId="16" xfId="7" applyFont="1" applyBorder="1" applyAlignment="1">
      <alignment horizontal="left" vertical="center" wrapText="1"/>
    </xf>
    <xf numFmtId="10" fontId="24" fillId="0" borderId="16" xfId="7" applyNumberFormat="1" applyFont="1" applyBorder="1" applyAlignment="1">
      <alignment horizontal="center" vertical="center" shrinkToFit="1"/>
    </xf>
    <xf numFmtId="10" fontId="22" fillId="0" borderId="16" xfId="7" applyNumberFormat="1" applyFont="1" applyBorder="1" applyAlignment="1">
      <alignment horizontal="center" vertical="center" shrinkToFit="1"/>
    </xf>
    <xf numFmtId="4" fontId="7" fillId="5" borderId="0" xfId="0" applyNumberFormat="1" applyFont="1" applyFill="1" applyAlignment="1">
      <alignment horizontal="center" vertical="center" wrapText="1"/>
    </xf>
    <xf numFmtId="4" fontId="5" fillId="5" borderId="18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4" fontId="7" fillId="0" borderId="0" xfId="0" applyNumberFormat="1" applyFont="1"/>
    <xf numFmtId="0" fontId="25" fillId="0" borderId="0" xfId="8" applyAlignment="1">
      <alignment horizontal="left" vertical="center"/>
    </xf>
    <xf numFmtId="0" fontId="25" fillId="0" borderId="26" xfId="8" applyBorder="1" applyAlignment="1">
      <alignment horizontal="center" vertical="center" wrapText="1"/>
    </xf>
    <xf numFmtId="0" fontId="25" fillId="0" borderId="0" xfId="8" applyAlignment="1">
      <alignment horizontal="center" vertical="center" wrapText="1"/>
    </xf>
    <xf numFmtId="0" fontId="27" fillId="0" borderId="0" xfId="8" applyFont="1" applyAlignment="1">
      <alignment horizontal="left" vertical="top" wrapText="1"/>
    </xf>
    <xf numFmtId="0" fontId="25" fillId="0" borderId="0" xfId="8" applyAlignment="1">
      <alignment horizontal="center" vertical="center"/>
    </xf>
    <xf numFmtId="0" fontId="28" fillId="0" borderId="0" xfId="8" applyFont="1" applyAlignment="1">
      <alignment horizontal="center" vertical="center" wrapText="1"/>
    </xf>
    <xf numFmtId="166" fontId="27" fillId="0" borderId="0" xfId="8" applyNumberFormat="1" applyFont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0" fontId="25" fillId="0" borderId="0" xfId="8" applyAlignment="1">
      <alignment horizontal="left" vertical="center" wrapText="1"/>
    </xf>
    <xf numFmtId="4" fontId="27" fillId="0" borderId="0" xfId="8" applyNumberFormat="1" applyFont="1" applyAlignment="1">
      <alignment horizontal="center" vertical="center" wrapText="1"/>
    </xf>
    <xf numFmtId="4" fontId="27" fillId="0" borderId="27" xfId="8" applyNumberFormat="1" applyFont="1" applyBorder="1" applyAlignment="1">
      <alignment horizontal="center" vertical="center" wrapText="1"/>
    </xf>
    <xf numFmtId="0" fontId="30" fillId="11" borderId="27" xfId="8" applyFont="1" applyFill="1" applyBorder="1" applyAlignment="1">
      <alignment horizontal="center" vertical="center" wrapText="1"/>
    </xf>
    <xf numFmtId="0" fontId="31" fillId="0" borderId="0" xfId="8" applyFont="1" applyAlignment="1">
      <alignment horizontal="center" vertical="center" wrapText="1"/>
    </xf>
    <xf numFmtId="0" fontId="31" fillId="0" borderId="26" xfId="8" applyFont="1" applyBorder="1" applyAlignment="1">
      <alignment horizontal="center" vertical="center" wrapText="1"/>
    </xf>
    <xf numFmtId="0" fontId="31" fillId="0" borderId="0" xfId="8" applyFont="1" applyAlignment="1">
      <alignment horizontal="center" vertical="center"/>
    </xf>
    <xf numFmtId="0" fontId="5" fillId="5" borderId="6" xfId="0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vertical="top" wrapText="1"/>
    </xf>
    <xf numFmtId="0" fontId="5" fillId="5" borderId="7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5" borderId="10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5" fontId="8" fillId="0" borderId="14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left" vertical="top" wrapText="1"/>
    </xf>
    <xf numFmtId="4" fontId="5" fillId="5" borderId="0" xfId="0" applyNumberFormat="1" applyFont="1" applyFill="1" applyAlignment="1">
      <alignment horizontal="right" vertical="top" wrapText="1"/>
    </xf>
    <xf numFmtId="0" fontId="5" fillId="5" borderId="7" xfId="0" applyFont="1" applyFill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3" fillId="5" borderId="0" xfId="0" applyFont="1" applyFill="1" applyAlignment="1">
      <alignment horizontal="left" vertical="top" wrapText="1"/>
    </xf>
    <xf numFmtId="0" fontId="3" fillId="5" borderId="7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4" fontId="5" fillId="5" borderId="18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0" fontId="5" fillId="5" borderId="18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18" fillId="0" borderId="16" xfId="4" applyFont="1" applyBorder="1" applyAlignment="1">
      <alignment horizontal="left" vertical="center"/>
    </xf>
    <xf numFmtId="0" fontId="18" fillId="0" borderId="16" xfId="4" applyFont="1" applyBorder="1" applyAlignment="1">
      <alignment horizontal="left" vertical="center" wrapText="1"/>
    </xf>
    <xf numFmtId="0" fontId="17" fillId="7" borderId="16" xfId="4" applyFont="1" applyFill="1" applyBorder="1" applyAlignment="1">
      <alignment horizontal="center" vertical="center" wrapText="1"/>
    </xf>
    <xf numFmtId="10" fontId="17" fillId="7" borderId="16" xfId="4" applyNumberFormat="1" applyFont="1" applyFill="1" applyBorder="1" applyAlignment="1">
      <alignment horizontal="center" vertical="center"/>
    </xf>
    <xf numFmtId="10" fontId="17" fillId="7" borderId="24" xfId="4" applyNumberFormat="1" applyFont="1" applyFill="1" applyBorder="1" applyAlignment="1">
      <alignment horizontal="center" vertical="center"/>
    </xf>
    <xf numFmtId="10" fontId="17" fillId="7" borderId="25" xfId="4" applyNumberFormat="1" applyFont="1" applyFill="1" applyBorder="1" applyAlignment="1">
      <alignment horizontal="center" vertical="center"/>
    </xf>
    <xf numFmtId="0" fontId="21" fillId="0" borderId="16" xfId="4" applyFont="1" applyBorder="1" applyAlignment="1">
      <alignment horizontal="left" vertical="center"/>
    </xf>
    <xf numFmtId="0" fontId="22" fillId="10" borderId="16" xfId="7" applyFont="1" applyFill="1" applyBorder="1" applyAlignment="1">
      <alignment horizontal="left" vertical="top" wrapText="1" indent="18"/>
    </xf>
    <xf numFmtId="0" fontId="22" fillId="0" borderId="16" xfId="7" applyFont="1" applyBorder="1" applyAlignment="1">
      <alignment horizontal="left" vertical="top" wrapText="1" indent="11"/>
    </xf>
    <xf numFmtId="0" fontId="17" fillId="9" borderId="16" xfId="7" applyFont="1" applyFill="1" applyBorder="1" applyAlignment="1">
      <alignment horizontal="center" vertical="center" wrapText="1"/>
    </xf>
    <xf numFmtId="0" fontId="22" fillId="0" borderId="16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left" vertical="center" wrapText="1"/>
    </xf>
    <xf numFmtId="0" fontId="23" fillId="0" borderId="16" xfId="7" applyFont="1" applyBorder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4" fontId="27" fillId="0" borderId="0" xfId="8" applyNumberFormat="1" applyFont="1" applyAlignment="1">
      <alignment horizontal="center" vertical="center" wrapText="1"/>
    </xf>
    <xf numFmtId="4" fontId="27" fillId="0" borderId="27" xfId="8" applyNumberFormat="1" applyFont="1" applyBorder="1" applyAlignment="1">
      <alignment horizontal="center" vertical="center" wrapText="1"/>
    </xf>
    <xf numFmtId="0" fontId="28" fillId="0" borderId="0" xfId="8" applyFont="1" applyAlignment="1">
      <alignment horizontal="left" vertical="top" wrapText="1"/>
    </xf>
    <xf numFmtId="4" fontId="28" fillId="0" borderId="26" xfId="8" applyNumberFormat="1" applyFont="1" applyBorder="1" applyAlignment="1">
      <alignment horizontal="center" vertical="center" wrapText="1"/>
    </xf>
    <xf numFmtId="0" fontId="29" fillId="7" borderId="28" xfId="8" applyFont="1" applyFill="1" applyBorder="1" applyAlignment="1">
      <alignment horizontal="center" vertical="top" wrapText="1"/>
    </xf>
    <xf numFmtId="0" fontId="29" fillId="7" borderId="29" xfId="8" applyFont="1" applyFill="1" applyBorder="1" applyAlignment="1">
      <alignment horizontal="center" vertical="top" wrapText="1"/>
    </xf>
    <xf numFmtId="0" fontId="29" fillId="7" borderId="30" xfId="8" applyFont="1" applyFill="1" applyBorder="1" applyAlignment="1">
      <alignment horizontal="center" vertical="top" wrapText="1"/>
    </xf>
    <xf numFmtId="0" fontId="30" fillId="11" borderId="27" xfId="8" applyFont="1" applyFill="1" applyBorder="1" applyAlignment="1">
      <alignment horizontal="left" vertical="top" wrapText="1"/>
    </xf>
    <xf numFmtId="0" fontId="26" fillId="0" borderId="0" xfId="8" applyFont="1" applyAlignment="1">
      <alignment horizontal="left" vertical="top" wrapText="1"/>
    </xf>
    <xf numFmtId="0" fontId="28" fillId="0" borderId="0" xfId="8" applyFont="1" applyAlignment="1">
      <alignment horizontal="center" vertical="center" wrapText="1"/>
    </xf>
    <xf numFmtId="0" fontId="28" fillId="0" borderId="0" xfId="8" applyFont="1" applyAlignment="1">
      <alignment horizontal="justify" vertical="top" wrapText="1"/>
    </xf>
  </cellXfs>
  <cellStyles count="9">
    <cellStyle name="Moeda" xfId="2" builtinId="4"/>
    <cellStyle name="Normal" xfId="0" builtinId="0"/>
    <cellStyle name="Normal 2" xfId="8" xr:uid="{0EDA16DE-D8C1-4FA6-91AD-1B523CC0860F}"/>
    <cellStyle name="Normal 2 2" xfId="4" xr:uid="{734EC57D-1040-4F82-8779-4BB65101C232}"/>
    <cellStyle name="Normal 3" xfId="5" xr:uid="{FFB69B82-1E88-43D2-84FC-8215289B289F}"/>
    <cellStyle name="Normal 4" xfId="7" xr:uid="{08D3C90D-EB9C-4AB0-9F38-3170FDAB9816}"/>
    <cellStyle name="Normal 7" xfId="1" xr:uid="{65A4FD5E-1912-4D2A-8AFF-AE0EFFBE1D50}"/>
    <cellStyle name="Porcentagem" xfId="3" builtinId="5"/>
    <cellStyle name="Porcentagem 2 2" xfId="6" xr:uid="{F0F60888-9482-4B5D-A0B2-F37CA29BEFE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86360</xdr:rowOff>
    </xdr:from>
    <xdr:to>
      <xdr:col>1</xdr:col>
      <xdr:colOff>548640</xdr:colOff>
      <xdr:row>5</xdr:row>
      <xdr:rowOff>212461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46C937B2-5E57-4BBE-B979-D6562B79E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6360"/>
          <a:ext cx="1234440" cy="107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634121</xdr:colOff>
      <xdr:row>0</xdr:row>
      <xdr:rowOff>103945</xdr:rowOff>
    </xdr:from>
    <xdr:to>
      <xdr:col>5</xdr:col>
      <xdr:colOff>639513</xdr:colOff>
      <xdr:row>6</xdr:row>
      <xdr:rowOff>102949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D21164F-D261-498D-9F44-4B40945430C4}"/>
            </a:ext>
          </a:extLst>
        </xdr:cNvPr>
        <xdr:cNvSpPr txBox="1"/>
      </xdr:nvSpPr>
      <xdr:spPr bwMode="auto">
        <a:xfrm>
          <a:off x="3163961" y="103945"/>
          <a:ext cx="518699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601981</xdr:colOff>
      <xdr:row>0</xdr:row>
      <xdr:rowOff>81431</xdr:rowOff>
    </xdr:from>
    <xdr:ext cx="2324099" cy="1074270"/>
    <xdr:pic>
      <xdr:nvPicPr>
        <xdr:cNvPr id="4" name="Imagem 3">
          <a:extLst>
            <a:ext uri="{FF2B5EF4-FFF2-40B4-BE49-F238E27FC236}">
              <a16:creationId xmlns:a16="http://schemas.microsoft.com/office/drawing/2014/main" id="{1F242342-2A52-4F15-A187-2662FF37F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2081" y="81431"/>
          <a:ext cx="2324099" cy="1074270"/>
        </a:xfrm>
        <a:prstGeom prst="rect">
          <a:avLst/>
        </a:prstGeom>
      </xdr:spPr>
    </xdr:pic>
    <xdr:clientData/>
  </xdr:oneCellAnchor>
  <xdr:twoCellAnchor>
    <xdr:from>
      <xdr:col>3</xdr:col>
      <xdr:colOff>1905000</xdr:colOff>
      <xdr:row>247</xdr:row>
      <xdr:rowOff>723900</xdr:rowOff>
    </xdr:from>
    <xdr:to>
      <xdr:col>5</xdr:col>
      <xdr:colOff>912641</xdr:colOff>
      <xdr:row>248</xdr:row>
      <xdr:rowOff>828040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F9EAA71-6F88-4FB3-A148-FBA8E5DB648A}"/>
            </a:ext>
          </a:extLst>
        </xdr:cNvPr>
        <xdr:cNvSpPr txBox="1">
          <a:spLocks noChangeArrowheads="1"/>
        </xdr:cNvSpPr>
      </xdr:nvSpPr>
      <xdr:spPr bwMode="auto">
        <a:xfrm>
          <a:off x="4432300" y="9624060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avolt10\Trabalho\CLIENTES%20EXTERNOS\PREFEITURA%20MUNICIPAL%20DE%20ITUPIRANGA\Secretaria%20de%20Educa&#231;&#227;o\Planilhas%20e%20Composi&#231;&#245;es\Kilita_Planilhas%20e%20Especifica&#231;&#245;es\Projeto%20Breu\Composi&#231;&#227;o%20de%20Pre&#231;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c\Breu\Escola%20do%20Breu-11-02-9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MED\OBRAS\34%20-%20PROJETO%20ESCOLA%202%20SALAS%20-%20EMEIF%20SAWRE%20JAYBU\OR&#199;AMENTO%20DA%20EMEF%20EMEIF%20SAWRE%20JAYB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&#250;blica\Entrada\Serafina%20Carvalho\Planilhas\Kilita_Planilhas%20e%20Especifica&#231;&#245;es\Projeto%20Breu\Composi&#231;&#227;o%20de%20Pre&#231;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OMPOSIÇÃO"/>
      <sheetName val="12-BELÉM"/>
      <sheetName val="12-HORIZONTE"/>
      <sheetName val="04-CALIFORNIA"/>
      <sheetName val="04-MOJU"/>
      <sheetName val="CO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s"/>
      <sheetName val="Bloco2x4"/>
      <sheetName val="Bloco1x3"/>
      <sheetName val="BlocoAdm"/>
      <sheetName val="BlocoCan"/>
      <sheetName val="Lista2x4"/>
      <sheetName val="Lista1x3"/>
      <sheetName val="Lista Adm"/>
      <sheetName val="ListaCan"/>
      <sheetName val="Resumo"/>
    </sheetNames>
    <sheetDataSet>
      <sheetData sheetId="0" refreshError="1">
        <row r="15">
          <cell r="C15">
            <v>15</v>
          </cell>
        </row>
        <row r="277">
          <cell r="C277">
            <v>1.71</v>
          </cell>
        </row>
        <row r="278">
          <cell r="C278">
            <v>1.56</v>
          </cell>
        </row>
        <row r="286">
          <cell r="C286">
            <v>8</v>
          </cell>
        </row>
        <row r="291">
          <cell r="C291">
            <v>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ORÇAMENTO ANALÍTICO "/>
      <sheetName val="COMPOSIÇÃO MOB E DESMOB."/>
      <sheetName val="CRONOGRAMA FÍSICO FINANCEIRO"/>
      <sheetName val="COMPOSIÇÃO DO BDI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OMPOSIÇÃO"/>
      <sheetName val="12-BELÉM"/>
      <sheetName val="12-HORIZONTE"/>
      <sheetName val="04-CALIFORNIA"/>
      <sheetName val="04-MOJU"/>
      <sheetName val="CO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FDCC6-81E6-4A54-98CB-425558DA6776}">
  <sheetPr>
    <tabColor rgb="FFFF0000"/>
    <pageSetUpPr fitToPage="1"/>
  </sheetPr>
  <dimension ref="A1:J250"/>
  <sheetViews>
    <sheetView workbookViewId="0">
      <selection sqref="A1:J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customHeight="1" thickTop="1" x14ac:dyDescent="0.2">
      <c r="A1" s="137"/>
      <c r="B1" s="138"/>
      <c r="C1" s="138"/>
      <c r="D1" s="138"/>
      <c r="E1" s="138"/>
      <c r="F1" s="138"/>
      <c r="G1" s="138"/>
      <c r="H1" s="138"/>
      <c r="I1" s="138"/>
      <c r="J1" s="139"/>
    </row>
    <row r="2" spans="1:10" ht="15" customHeight="1" x14ac:dyDescent="0.2">
      <c r="A2" s="140"/>
      <c r="B2" s="141"/>
      <c r="C2" s="141"/>
      <c r="D2" s="141"/>
      <c r="E2" s="141"/>
      <c r="F2" s="141"/>
      <c r="G2" s="141"/>
      <c r="H2" s="141"/>
      <c r="I2" s="141"/>
      <c r="J2" s="142"/>
    </row>
    <row r="3" spans="1:10" ht="15" customHeight="1" x14ac:dyDescent="0.2">
      <c r="A3" s="140"/>
      <c r="B3" s="141"/>
      <c r="C3" s="141"/>
      <c r="D3" s="141"/>
      <c r="E3" s="141"/>
      <c r="F3" s="141"/>
      <c r="G3" s="141"/>
      <c r="H3" s="141"/>
      <c r="I3" s="141"/>
      <c r="J3" s="142"/>
    </row>
    <row r="4" spans="1:10" ht="15" customHeight="1" x14ac:dyDescent="0.2">
      <c r="A4" s="140"/>
      <c r="B4" s="141"/>
      <c r="C4" s="141"/>
      <c r="D4" s="141"/>
      <c r="E4" s="141"/>
      <c r="F4" s="141"/>
      <c r="G4" s="141"/>
      <c r="H4" s="141"/>
      <c r="I4" s="141"/>
      <c r="J4" s="142"/>
    </row>
    <row r="5" spans="1:10" ht="15" customHeight="1" x14ac:dyDescent="0.2">
      <c r="A5" s="140"/>
      <c r="B5" s="141"/>
      <c r="C5" s="141"/>
      <c r="D5" s="141"/>
      <c r="E5" s="141"/>
      <c r="F5" s="141"/>
      <c r="G5" s="141"/>
      <c r="H5" s="141"/>
      <c r="I5" s="141"/>
      <c r="J5" s="142"/>
    </row>
    <row r="6" spans="1:10" ht="24" customHeight="1" thickBot="1" x14ac:dyDescent="0.25">
      <c r="A6" s="15"/>
      <c r="B6" s="16"/>
      <c r="C6" s="16"/>
      <c r="D6" s="16"/>
      <c r="E6" s="143"/>
      <c r="F6" s="143"/>
      <c r="G6" s="143"/>
      <c r="H6" s="143"/>
      <c r="I6" s="143"/>
      <c r="J6" s="144"/>
    </row>
    <row r="7" spans="1:10" ht="29.25" customHeight="1" thickTop="1" thickBot="1" x14ac:dyDescent="0.25">
      <c r="A7" s="124" t="s">
        <v>53</v>
      </c>
      <c r="B7" s="124"/>
      <c r="C7" s="124"/>
      <c r="D7" s="124"/>
      <c r="E7" s="145" t="s">
        <v>54</v>
      </c>
      <c r="F7" s="145"/>
      <c r="G7" s="145"/>
      <c r="H7" s="122" t="s">
        <v>55</v>
      </c>
      <c r="I7" s="123"/>
      <c r="J7" s="123"/>
    </row>
    <row r="8" spans="1:10" ht="33" customHeight="1" thickTop="1" thickBot="1" x14ac:dyDescent="0.25">
      <c r="A8" s="124" t="s">
        <v>688</v>
      </c>
      <c r="B8" s="124"/>
      <c r="C8" s="124"/>
      <c r="D8" s="124"/>
      <c r="E8" s="125" t="s">
        <v>56</v>
      </c>
      <c r="F8" s="125"/>
      <c r="G8" s="125"/>
      <c r="H8" s="126" t="s">
        <v>57</v>
      </c>
      <c r="I8" s="128">
        <f>H247</f>
        <v>2048585.15</v>
      </c>
      <c r="J8" s="128"/>
    </row>
    <row r="9" spans="1:10" ht="40.15" customHeight="1" thickTop="1" thickBot="1" x14ac:dyDescent="0.25">
      <c r="A9" s="124" t="s">
        <v>689</v>
      </c>
      <c r="B9" s="124"/>
      <c r="C9" s="124"/>
      <c r="D9" s="124"/>
      <c r="E9" s="125"/>
      <c r="F9" s="125"/>
      <c r="G9" s="125"/>
      <c r="H9" s="127"/>
      <c r="I9" s="129"/>
      <c r="J9" s="129"/>
    </row>
    <row r="10" spans="1:10" ht="19.5" thickTop="1" thickBot="1" x14ac:dyDescent="0.25">
      <c r="A10" s="135" t="s">
        <v>686</v>
      </c>
      <c r="B10" s="136"/>
      <c r="C10" s="136"/>
      <c r="D10" s="136"/>
      <c r="E10" s="136"/>
      <c r="F10" s="136"/>
      <c r="G10" s="136"/>
      <c r="H10" s="136"/>
      <c r="I10" s="136"/>
      <c r="J10" s="136"/>
    </row>
    <row r="11" spans="1:10" ht="30" customHeight="1" thickTop="1" x14ac:dyDescent="0.2">
      <c r="A11" s="17" t="s">
        <v>0</v>
      </c>
      <c r="B11" s="2" t="s">
        <v>58</v>
      </c>
      <c r="C11" s="1" t="s">
        <v>59</v>
      </c>
      <c r="D11" s="1" t="s">
        <v>1</v>
      </c>
      <c r="E11" s="3" t="s">
        <v>60</v>
      </c>
      <c r="F11" s="2" t="s">
        <v>61</v>
      </c>
      <c r="G11" s="2" t="s">
        <v>62</v>
      </c>
      <c r="H11" s="2" t="s">
        <v>63</v>
      </c>
      <c r="I11" s="2" t="s">
        <v>2</v>
      </c>
      <c r="J11" s="18" t="s">
        <v>3</v>
      </c>
    </row>
    <row r="12" spans="1:10" ht="24" customHeight="1" x14ac:dyDescent="0.2">
      <c r="A12" s="19" t="s">
        <v>4</v>
      </c>
      <c r="B12" s="4"/>
      <c r="C12" s="4"/>
      <c r="D12" s="4" t="s">
        <v>5</v>
      </c>
      <c r="E12" s="4"/>
      <c r="F12" s="5"/>
      <c r="G12" s="4"/>
      <c r="H12" s="4"/>
      <c r="I12" s="6">
        <v>230118</v>
      </c>
      <c r="J12" s="20">
        <v>0.11233020995002331</v>
      </c>
    </row>
    <row r="13" spans="1:10" ht="24" customHeight="1" x14ac:dyDescent="0.2">
      <c r="A13" s="21" t="s">
        <v>64</v>
      </c>
      <c r="B13" s="8" t="s">
        <v>65</v>
      </c>
      <c r="C13" s="7" t="s">
        <v>66</v>
      </c>
      <c r="D13" s="7" t="s">
        <v>5</v>
      </c>
      <c r="E13" s="9" t="s">
        <v>67</v>
      </c>
      <c r="F13" s="8">
        <v>1</v>
      </c>
      <c r="G13" s="10">
        <v>175328</v>
      </c>
      <c r="H13" s="10">
        <v>230118</v>
      </c>
      <c r="I13" s="10">
        <v>230118</v>
      </c>
      <c r="J13" s="22">
        <v>0.11233020995002331</v>
      </c>
    </row>
    <row r="14" spans="1:10" ht="24" customHeight="1" x14ac:dyDescent="0.2">
      <c r="A14" s="19" t="s">
        <v>6</v>
      </c>
      <c r="B14" s="4"/>
      <c r="C14" s="4"/>
      <c r="D14" s="4" t="s">
        <v>7</v>
      </c>
      <c r="E14" s="4"/>
      <c r="F14" s="5"/>
      <c r="G14" s="4"/>
      <c r="H14" s="4"/>
      <c r="I14" s="6">
        <v>59736.959999999999</v>
      </c>
      <c r="J14" s="20">
        <v>2.9160105939457778E-2</v>
      </c>
    </row>
    <row r="15" spans="1:10" ht="24" customHeight="1" x14ac:dyDescent="0.2">
      <c r="A15" s="21" t="s">
        <v>68</v>
      </c>
      <c r="B15" s="8" t="s">
        <v>69</v>
      </c>
      <c r="C15" s="7" t="s">
        <v>66</v>
      </c>
      <c r="D15" s="7" t="s">
        <v>70</v>
      </c>
      <c r="E15" s="9" t="s">
        <v>71</v>
      </c>
      <c r="F15" s="8">
        <v>9</v>
      </c>
      <c r="G15" s="10">
        <v>5057.1000000000004</v>
      </c>
      <c r="H15" s="10">
        <v>6637.44</v>
      </c>
      <c r="I15" s="10">
        <v>59736.959999999999</v>
      </c>
      <c r="J15" s="22">
        <v>2.9160105939457778E-2</v>
      </c>
    </row>
    <row r="16" spans="1:10" ht="24" customHeight="1" x14ac:dyDescent="0.2">
      <c r="A16" s="19" t="s">
        <v>8</v>
      </c>
      <c r="B16" s="4"/>
      <c r="C16" s="4"/>
      <c r="D16" s="4" t="s">
        <v>9</v>
      </c>
      <c r="E16" s="4"/>
      <c r="F16" s="5"/>
      <c r="G16" s="4"/>
      <c r="H16" s="4"/>
      <c r="I16" s="6">
        <v>82448.399999999994</v>
      </c>
      <c r="J16" s="20">
        <v>4.0246508669654277E-2</v>
      </c>
    </row>
    <row r="17" spans="1:10" ht="24" customHeight="1" x14ac:dyDescent="0.2">
      <c r="A17" s="21" t="s">
        <v>72</v>
      </c>
      <c r="B17" s="8" t="s">
        <v>73</v>
      </c>
      <c r="C17" s="7" t="s">
        <v>74</v>
      </c>
      <c r="D17" s="7" t="s">
        <v>75</v>
      </c>
      <c r="E17" s="9" t="s">
        <v>76</v>
      </c>
      <c r="F17" s="8">
        <v>1600</v>
      </c>
      <c r="G17" s="10">
        <v>4.54</v>
      </c>
      <c r="H17" s="10">
        <v>5.95</v>
      </c>
      <c r="I17" s="10">
        <v>9520</v>
      </c>
      <c r="J17" s="22">
        <v>4.6471097381526952E-3</v>
      </c>
    </row>
    <row r="18" spans="1:10" ht="24" customHeight="1" x14ac:dyDescent="0.2">
      <c r="A18" s="21" t="s">
        <v>77</v>
      </c>
      <c r="B18" s="8" t="s">
        <v>78</v>
      </c>
      <c r="C18" s="7" t="s">
        <v>74</v>
      </c>
      <c r="D18" s="7" t="s">
        <v>79</v>
      </c>
      <c r="E18" s="9" t="s">
        <v>76</v>
      </c>
      <c r="F18" s="8">
        <v>6.16</v>
      </c>
      <c r="G18" s="10">
        <v>159.66999999999999</v>
      </c>
      <c r="H18" s="10">
        <v>209.56</v>
      </c>
      <c r="I18" s="10">
        <v>1290.8800000000001</v>
      </c>
      <c r="J18" s="22">
        <v>6.3013245995657049E-4</v>
      </c>
    </row>
    <row r="19" spans="1:10" ht="24" customHeight="1" x14ac:dyDescent="0.2">
      <c r="A19" s="21" t="s">
        <v>80</v>
      </c>
      <c r="B19" s="8" t="s">
        <v>81</v>
      </c>
      <c r="C19" s="7" t="s">
        <v>74</v>
      </c>
      <c r="D19" s="7" t="s">
        <v>82</v>
      </c>
      <c r="E19" s="9" t="s">
        <v>76</v>
      </c>
      <c r="F19" s="8">
        <v>432.37</v>
      </c>
      <c r="G19" s="10">
        <v>5.0599999999999996</v>
      </c>
      <c r="H19" s="10">
        <v>6.64</v>
      </c>
      <c r="I19" s="10">
        <v>2870.93</v>
      </c>
      <c r="J19" s="22">
        <v>1.4014208782095292E-3</v>
      </c>
    </row>
    <row r="20" spans="1:10" ht="24" customHeight="1" x14ac:dyDescent="0.2">
      <c r="A20" s="21" t="s">
        <v>83</v>
      </c>
      <c r="B20" s="8" t="s">
        <v>84</v>
      </c>
      <c r="C20" s="7" t="s">
        <v>74</v>
      </c>
      <c r="D20" s="7" t="s">
        <v>85</v>
      </c>
      <c r="E20" s="9" t="s">
        <v>76</v>
      </c>
      <c r="F20" s="8">
        <v>20</v>
      </c>
      <c r="G20" s="10">
        <v>405.32</v>
      </c>
      <c r="H20" s="10">
        <v>531.98</v>
      </c>
      <c r="I20" s="10">
        <v>10639.6</v>
      </c>
      <c r="J20" s="22">
        <v>5.1936332741648545E-3</v>
      </c>
    </row>
    <row r="21" spans="1:10" ht="24" customHeight="1" x14ac:dyDescent="0.2">
      <c r="A21" s="21" t="s">
        <v>86</v>
      </c>
      <c r="B21" s="8" t="s">
        <v>87</v>
      </c>
      <c r="C21" s="7" t="s">
        <v>74</v>
      </c>
      <c r="D21" s="7" t="s">
        <v>88</v>
      </c>
      <c r="E21" s="9" t="s">
        <v>76</v>
      </c>
      <c r="F21" s="8">
        <v>369.6</v>
      </c>
      <c r="G21" s="10">
        <v>119.83</v>
      </c>
      <c r="H21" s="10">
        <v>157.27000000000001</v>
      </c>
      <c r="I21" s="10">
        <v>58126.99</v>
      </c>
      <c r="J21" s="22">
        <v>2.8374212319170623E-2</v>
      </c>
    </row>
    <row r="22" spans="1:10" ht="24" customHeight="1" x14ac:dyDescent="0.2">
      <c r="A22" s="19" t="s">
        <v>10</v>
      </c>
      <c r="B22" s="4"/>
      <c r="C22" s="4"/>
      <c r="D22" s="4" t="s">
        <v>11</v>
      </c>
      <c r="E22" s="4"/>
      <c r="F22" s="5"/>
      <c r="G22" s="4"/>
      <c r="H22" s="4"/>
      <c r="I22" s="6">
        <v>16469.59</v>
      </c>
      <c r="J22" s="20">
        <v>8.0394949655863707E-3</v>
      </c>
    </row>
    <row r="23" spans="1:10" ht="24" customHeight="1" x14ac:dyDescent="0.2">
      <c r="A23" s="21" t="s">
        <v>89</v>
      </c>
      <c r="B23" s="8" t="s">
        <v>90</v>
      </c>
      <c r="C23" s="7" t="s">
        <v>74</v>
      </c>
      <c r="D23" s="7" t="s">
        <v>91</v>
      </c>
      <c r="E23" s="9" t="s">
        <v>92</v>
      </c>
      <c r="F23" s="8">
        <v>47.64</v>
      </c>
      <c r="G23" s="10">
        <v>72.64</v>
      </c>
      <c r="H23" s="10">
        <v>95.34</v>
      </c>
      <c r="I23" s="10">
        <v>4541.99</v>
      </c>
      <c r="J23" s="22">
        <v>2.2171350797890923E-3</v>
      </c>
    </row>
    <row r="24" spans="1:10" ht="25.9" customHeight="1" x14ac:dyDescent="0.2">
      <c r="A24" s="21" t="s">
        <v>93</v>
      </c>
      <c r="B24" s="8" t="s">
        <v>94</v>
      </c>
      <c r="C24" s="7" t="s">
        <v>95</v>
      </c>
      <c r="D24" s="7" t="s">
        <v>96</v>
      </c>
      <c r="E24" s="9" t="s">
        <v>92</v>
      </c>
      <c r="F24" s="8">
        <v>14.29</v>
      </c>
      <c r="G24" s="10">
        <v>28.94</v>
      </c>
      <c r="H24" s="10">
        <v>37.979999999999997</v>
      </c>
      <c r="I24" s="10">
        <v>542.73</v>
      </c>
      <c r="J24" s="22">
        <v>2.649291878348332E-4</v>
      </c>
    </row>
    <row r="25" spans="1:10" ht="25.9" customHeight="1" x14ac:dyDescent="0.2">
      <c r="A25" s="21" t="s">
        <v>97</v>
      </c>
      <c r="B25" s="8" t="s">
        <v>98</v>
      </c>
      <c r="C25" s="7" t="s">
        <v>74</v>
      </c>
      <c r="D25" s="7" t="s">
        <v>99</v>
      </c>
      <c r="E25" s="9" t="s">
        <v>92</v>
      </c>
      <c r="F25" s="8">
        <v>64.86</v>
      </c>
      <c r="G25" s="10">
        <v>133.74</v>
      </c>
      <c r="H25" s="10">
        <v>175.53</v>
      </c>
      <c r="I25" s="10">
        <v>11384.87</v>
      </c>
      <c r="J25" s="22">
        <v>5.5574306979624451E-3</v>
      </c>
    </row>
    <row r="26" spans="1:10" ht="24" customHeight="1" x14ac:dyDescent="0.2">
      <c r="A26" s="19" t="s">
        <v>12</v>
      </c>
      <c r="B26" s="4"/>
      <c r="C26" s="4"/>
      <c r="D26" s="4" t="s">
        <v>13</v>
      </c>
      <c r="E26" s="4"/>
      <c r="F26" s="5"/>
      <c r="G26" s="4"/>
      <c r="H26" s="4"/>
      <c r="I26" s="6">
        <v>121563.74</v>
      </c>
      <c r="J26" s="20">
        <v>5.9340340331960326E-2</v>
      </c>
    </row>
    <row r="27" spans="1:10" ht="24" customHeight="1" x14ac:dyDescent="0.2">
      <c r="A27" s="19" t="s">
        <v>100</v>
      </c>
      <c r="B27" s="4"/>
      <c r="C27" s="4"/>
      <c r="D27" s="4" t="s">
        <v>101</v>
      </c>
      <c r="E27" s="4"/>
      <c r="F27" s="5"/>
      <c r="G27" s="4"/>
      <c r="H27" s="4"/>
      <c r="I27" s="6">
        <v>57218.22</v>
      </c>
      <c r="J27" s="20">
        <v>2.7930603714470936E-2</v>
      </c>
    </row>
    <row r="28" spans="1:10" ht="24" customHeight="1" x14ac:dyDescent="0.2">
      <c r="A28" s="21" t="s">
        <v>102</v>
      </c>
      <c r="B28" s="8" t="s">
        <v>103</v>
      </c>
      <c r="C28" s="7" t="s">
        <v>74</v>
      </c>
      <c r="D28" s="7" t="s">
        <v>104</v>
      </c>
      <c r="E28" s="9" t="s">
        <v>92</v>
      </c>
      <c r="F28" s="8">
        <v>3.18</v>
      </c>
      <c r="G28" s="10">
        <v>811.1</v>
      </c>
      <c r="H28" s="10">
        <v>1064.56</v>
      </c>
      <c r="I28" s="10">
        <v>3385.3</v>
      </c>
      <c r="J28" s="22">
        <v>1.6525063651857477E-3</v>
      </c>
    </row>
    <row r="29" spans="1:10" ht="25.9" customHeight="1" x14ac:dyDescent="0.2">
      <c r="A29" s="21" t="s">
        <v>105</v>
      </c>
      <c r="B29" s="8" t="s">
        <v>106</v>
      </c>
      <c r="C29" s="7" t="s">
        <v>74</v>
      </c>
      <c r="D29" s="7" t="s">
        <v>107</v>
      </c>
      <c r="E29" s="9" t="s">
        <v>92</v>
      </c>
      <c r="F29" s="8">
        <v>12.03</v>
      </c>
      <c r="G29" s="10">
        <v>3409.44</v>
      </c>
      <c r="H29" s="10">
        <v>4474.8900000000003</v>
      </c>
      <c r="I29" s="10">
        <v>53832.92</v>
      </c>
      <c r="J29" s="22">
        <v>2.6278097349285188E-2</v>
      </c>
    </row>
    <row r="30" spans="1:10" ht="24" customHeight="1" x14ac:dyDescent="0.2">
      <c r="A30" s="19" t="s">
        <v>108</v>
      </c>
      <c r="B30" s="4"/>
      <c r="C30" s="4"/>
      <c r="D30" s="4" t="s">
        <v>109</v>
      </c>
      <c r="E30" s="4"/>
      <c r="F30" s="5"/>
      <c r="G30" s="4"/>
      <c r="H30" s="4"/>
      <c r="I30" s="6">
        <v>64345.52</v>
      </c>
      <c r="J30" s="20">
        <v>3.1409736617489394E-2</v>
      </c>
    </row>
    <row r="31" spans="1:10" ht="24" customHeight="1" x14ac:dyDescent="0.2">
      <c r="A31" s="21" t="s">
        <v>110</v>
      </c>
      <c r="B31" s="8" t="s">
        <v>111</v>
      </c>
      <c r="C31" s="7" t="s">
        <v>74</v>
      </c>
      <c r="D31" s="7" t="s">
        <v>112</v>
      </c>
      <c r="E31" s="9" t="s">
        <v>92</v>
      </c>
      <c r="F31" s="8">
        <v>17.12</v>
      </c>
      <c r="G31" s="10">
        <v>2863.62</v>
      </c>
      <c r="H31" s="10">
        <v>3758.5</v>
      </c>
      <c r="I31" s="10">
        <v>64345.52</v>
      </c>
      <c r="J31" s="22">
        <v>3.1409736617489394E-2</v>
      </c>
    </row>
    <row r="32" spans="1:10" ht="24" customHeight="1" x14ac:dyDescent="0.2">
      <c r="A32" s="19" t="s">
        <v>14</v>
      </c>
      <c r="B32" s="4"/>
      <c r="C32" s="4"/>
      <c r="D32" s="4" t="s">
        <v>15</v>
      </c>
      <c r="E32" s="4"/>
      <c r="F32" s="5"/>
      <c r="G32" s="4"/>
      <c r="H32" s="4"/>
      <c r="I32" s="6">
        <v>167189.85999999999</v>
      </c>
      <c r="J32" s="20">
        <v>8.1612355727561536E-2</v>
      </c>
    </row>
    <row r="33" spans="1:10" ht="24" customHeight="1" x14ac:dyDescent="0.2">
      <c r="A33" s="19" t="s">
        <v>113</v>
      </c>
      <c r="B33" s="4"/>
      <c r="C33" s="4"/>
      <c r="D33" s="4" t="s">
        <v>114</v>
      </c>
      <c r="E33" s="4"/>
      <c r="F33" s="5"/>
      <c r="G33" s="4"/>
      <c r="H33" s="4"/>
      <c r="I33" s="6">
        <v>151117.01999999999</v>
      </c>
      <c r="J33" s="20">
        <v>7.3766531012879791E-2</v>
      </c>
    </row>
    <row r="34" spans="1:10" ht="25.9" customHeight="1" x14ac:dyDescent="0.2">
      <c r="A34" s="21" t="s">
        <v>115</v>
      </c>
      <c r="B34" s="8" t="s">
        <v>106</v>
      </c>
      <c r="C34" s="7" t="s">
        <v>74</v>
      </c>
      <c r="D34" s="7" t="s">
        <v>116</v>
      </c>
      <c r="E34" s="9" t="s">
        <v>92</v>
      </c>
      <c r="F34" s="8">
        <v>12.67</v>
      </c>
      <c r="G34" s="10">
        <v>3409.44</v>
      </c>
      <c r="H34" s="10">
        <v>4474.8900000000003</v>
      </c>
      <c r="I34" s="10">
        <v>56696.85</v>
      </c>
      <c r="J34" s="22">
        <v>2.7676101235040194E-2</v>
      </c>
    </row>
    <row r="35" spans="1:10" ht="25.9" customHeight="1" x14ac:dyDescent="0.2">
      <c r="A35" s="21" t="s">
        <v>117</v>
      </c>
      <c r="B35" s="8" t="s">
        <v>106</v>
      </c>
      <c r="C35" s="7" t="s">
        <v>74</v>
      </c>
      <c r="D35" s="7" t="s">
        <v>118</v>
      </c>
      <c r="E35" s="9" t="s">
        <v>92</v>
      </c>
      <c r="F35" s="8">
        <v>21.1</v>
      </c>
      <c r="G35" s="10">
        <v>3409.44</v>
      </c>
      <c r="H35" s="10">
        <v>4474.8900000000003</v>
      </c>
      <c r="I35" s="10">
        <v>94420.17</v>
      </c>
      <c r="J35" s="22">
        <v>4.60904297778396E-2</v>
      </c>
    </row>
    <row r="36" spans="1:10" ht="24" customHeight="1" x14ac:dyDescent="0.2">
      <c r="A36" s="19" t="s">
        <v>119</v>
      </c>
      <c r="B36" s="4"/>
      <c r="C36" s="4"/>
      <c r="D36" s="4" t="s">
        <v>120</v>
      </c>
      <c r="E36" s="4"/>
      <c r="F36" s="5"/>
      <c r="G36" s="4"/>
      <c r="H36" s="4"/>
      <c r="I36" s="6">
        <v>16072.84</v>
      </c>
      <c r="J36" s="20">
        <v>7.8458247146817404E-3</v>
      </c>
    </row>
    <row r="37" spans="1:10" ht="24" customHeight="1" x14ac:dyDescent="0.2">
      <c r="A37" s="19" t="s">
        <v>121</v>
      </c>
      <c r="B37" s="4"/>
      <c r="C37" s="4"/>
      <c r="D37" s="4" t="s">
        <v>122</v>
      </c>
      <c r="E37" s="4"/>
      <c r="F37" s="5"/>
      <c r="G37" s="4"/>
      <c r="H37" s="4"/>
      <c r="I37" s="6">
        <v>4139.1000000000004</v>
      </c>
      <c r="J37" s="20">
        <v>2.0204676383600651E-3</v>
      </c>
    </row>
    <row r="38" spans="1:10" ht="39" customHeight="1" x14ac:dyDescent="0.2">
      <c r="A38" s="21" t="s">
        <v>123</v>
      </c>
      <c r="B38" s="8" t="s">
        <v>124</v>
      </c>
      <c r="C38" s="7" t="s">
        <v>95</v>
      </c>
      <c r="D38" s="7" t="s">
        <v>125</v>
      </c>
      <c r="E38" s="9" t="s">
        <v>126</v>
      </c>
      <c r="F38" s="8">
        <v>93.98</v>
      </c>
      <c r="G38" s="10">
        <v>12.53</v>
      </c>
      <c r="H38" s="10">
        <v>16.440000000000001</v>
      </c>
      <c r="I38" s="10">
        <v>1545.03</v>
      </c>
      <c r="J38" s="22">
        <v>7.5419369314475406E-4</v>
      </c>
    </row>
    <row r="39" spans="1:10" ht="39" customHeight="1" x14ac:dyDescent="0.2">
      <c r="A39" s="21" t="s">
        <v>127</v>
      </c>
      <c r="B39" s="8" t="s">
        <v>128</v>
      </c>
      <c r="C39" s="7" t="s">
        <v>95</v>
      </c>
      <c r="D39" s="7" t="s">
        <v>129</v>
      </c>
      <c r="E39" s="9" t="s">
        <v>126</v>
      </c>
      <c r="F39" s="8">
        <v>79.03</v>
      </c>
      <c r="G39" s="10">
        <v>13.87</v>
      </c>
      <c r="H39" s="10">
        <v>18.2</v>
      </c>
      <c r="I39" s="10">
        <v>1438.34</v>
      </c>
      <c r="J39" s="22">
        <v>7.0211384672001548E-4</v>
      </c>
    </row>
    <row r="40" spans="1:10" ht="39" customHeight="1" x14ac:dyDescent="0.2">
      <c r="A40" s="21" t="s">
        <v>130</v>
      </c>
      <c r="B40" s="8" t="s">
        <v>131</v>
      </c>
      <c r="C40" s="7" t="s">
        <v>95</v>
      </c>
      <c r="D40" s="7" t="s">
        <v>132</v>
      </c>
      <c r="E40" s="9" t="s">
        <v>126</v>
      </c>
      <c r="F40" s="8">
        <v>20.149999999999999</v>
      </c>
      <c r="G40" s="10">
        <v>14.43</v>
      </c>
      <c r="H40" s="10">
        <v>18.93</v>
      </c>
      <c r="I40" s="10">
        <v>381.43</v>
      </c>
      <c r="J40" s="22">
        <v>1.8619191884701499E-4</v>
      </c>
    </row>
    <row r="41" spans="1:10" ht="39" customHeight="1" x14ac:dyDescent="0.2">
      <c r="A41" s="21" t="s">
        <v>133</v>
      </c>
      <c r="B41" s="8" t="s">
        <v>134</v>
      </c>
      <c r="C41" s="7" t="s">
        <v>95</v>
      </c>
      <c r="D41" s="7" t="s">
        <v>135</v>
      </c>
      <c r="E41" s="9" t="s">
        <v>126</v>
      </c>
      <c r="F41" s="8">
        <v>39.81</v>
      </c>
      <c r="G41" s="10">
        <v>14.82</v>
      </c>
      <c r="H41" s="10">
        <v>19.45</v>
      </c>
      <c r="I41" s="10">
        <v>774.3</v>
      </c>
      <c r="J41" s="22">
        <v>3.7796817964828069E-4</v>
      </c>
    </row>
    <row r="42" spans="1:10" ht="24" customHeight="1" x14ac:dyDescent="0.2">
      <c r="A42" s="19" t="s">
        <v>136</v>
      </c>
      <c r="B42" s="4"/>
      <c r="C42" s="4"/>
      <c r="D42" s="4" t="s">
        <v>137</v>
      </c>
      <c r="E42" s="4"/>
      <c r="F42" s="5"/>
      <c r="G42" s="4"/>
      <c r="H42" s="4"/>
      <c r="I42" s="6">
        <v>4017.16</v>
      </c>
      <c r="J42" s="20">
        <v>1.9609436298022565E-3</v>
      </c>
    </row>
    <row r="43" spans="1:10" ht="24" customHeight="1" x14ac:dyDescent="0.2">
      <c r="A43" s="21" t="s">
        <v>138</v>
      </c>
      <c r="B43" s="8" t="s">
        <v>139</v>
      </c>
      <c r="C43" s="7" t="s">
        <v>74</v>
      </c>
      <c r="D43" s="7" t="s">
        <v>140</v>
      </c>
      <c r="E43" s="9" t="s">
        <v>76</v>
      </c>
      <c r="F43" s="8">
        <v>28.55</v>
      </c>
      <c r="G43" s="10">
        <v>104.36</v>
      </c>
      <c r="H43" s="10">
        <v>136.97</v>
      </c>
      <c r="I43" s="10">
        <v>3910.49</v>
      </c>
      <c r="J43" s="22">
        <v>1.9088735462131023E-3</v>
      </c>
    </row>
    <row r="44" spans="1:10" ht="39" customHeight="1" x14ac:dyDescent="0.2">
      <c r="A44" s="21" t="s">
        <v>141</v>
      </c>
      <c r="B44" s="8" t="s">
        <v>142</v>
      </c>
      <c r="C44" s="7" t="s">
        <v>95</v>
      </c>
      <c r="D44" s="7" t="s">
        <v>143</v>
      </c>
      <c r="E44" s="9" t="s">
        <v>92</v>
      </c>
      <c r="F44" s="8">
        <v>4.9000000000000004</v>
      </c>
      <c r="G44" s="10">
        <v>16.59</v>
      </c>
      <c r="H44" s="10">
        <v>21.77</v>
      </c>
      <c r="I44" s="10">
        <v>106.67</v>
      </c>
      <c r="J44" s="22">
        <v>5.2070083589154202E-5</v>
      </c>
    </row>
    <row r="45" spans="1:10" ht="24" customHeight="1" x14ac:dyDescent="0.2">
      <c r="A45" s="19" t="s">
        <v>144</v>
      </c>
      <c r="B45" s="4"/>
      <c r="C45" s="4"/>
      <c r="D45" s="4" t="s">
        <v>145</v>
      </c>
      <c r="E45" s="4"/>
      <c r="F45" s="5"/>
      <c r="G45" s="4"/>
      <c r="H45" s="4"/>
      <c r="I45" s="6">
        <v>7916.58</v>
      </c>
      <c r="J45" s="20">
        <v>3.8644134465194184E-3</v>
      </c>
    </row>
    <row r="46" spans="1:10" ht="25.9" customHeight="1" x14ac:dyDescent="0.2">
      <c r="A46" s="21" t="s">
        <v>146</v>
      </c>
      <c r="B46" s="8" t="s">
        <v>147</v>
      </c>
      <c r="C46" s="7" t="s">
        <v>74</v>
      </c>
      <c r="D46" s="7" t="s">
        <v>148</v>
      </c>
      <c r="E46" s="9" t="s">
        <v>92</v>
      </c>
      <c r="F46" s="8">
        <v>6.83</v>
      </c>
      <c r="G46" s="10">
        <v>883.12</v>
      </c>
      <c r="H46" s="10">
        <v>1159.0899999999999</v>
      </c>
      <c r="I46" s="10">
        <v>7916.58</v>
      </c>
      <c r="J46" s="22">
        <v>3.8644134465194184E-3</v>
      </c>
    </row>
    <row r="47" spans="1:10" ht="24" customHeight="1" x14ac:dyDescent="0.2">
      <c r="A47" s="19" t="s">
        <v>16</v>
      </c>
      <c r="B47" s="4"/>
      <c r="C47" s="4"/>
      <c r="D47" s="4" t="s">
        <v>17</v>
      </c>
      <c r="E47" s="4"/>
      <c r="F47" s="5"/>
      <c r="G47" s="4"/>
      <c r="H47" s="4"/>
      <c r="I47" s="6">
        <v>31040.22</v>
      </c>
      <c r="J47" s="20">
        <v>1.5152028218109459E-2</v>
      </c>
    </row>
    <row r="48" spans="1:10" ht="24" customHeight="1" x14ac:dyDescent="0.2">
      <c r="A48" s="21" t="s">
        <v>149</v>
      </c>
      <c r="B48" s="8" t="s">
        <v>150</v>
      </c>
      <c r="C48" s="7" t="s">
        <v>74</v>
      </c>
      <c r="D48" s="7" t="s">
        <v>151</v>
      </c>
      <c r="E48" s="9" t="s">
        <v>76</v>
      </c>
      <c r="F48" s="8">
        <v>274.22000000000003</v>
      </c>
      <c r="G48" s="10">
        <v>72.95</v>
      </c>
      <c r="H48" s="10">
        <v>95.74</v>
      </c>
      <c r="I48" s="10">
        <v>26253.82</v>
      </c>
      <c r="J48" s="22">
        <v>1.2815586406061764E-2</v>
      </c>
    </row>
    <row r="49" spans="1:10" ht="24" customHeight="1" x14ac:dyDescent="0.2">
      <c r="A49" s="21" t="s">
        <v>152</v>
      </c>
      <c r="B49" s="8" t="s">
        <v>153</v>
      </c>
      <c r="C49" s="7" t="s">
        <v>74</v>
      </c>
      <c r="D49" s="7" t="s">
        <v>154</v>
      </c>
      <c r="E49" s="9" t="s">
        <v>76</v>
      </c>
      <c r="F49" s="8">
        <v>28.55</v>
      </c>
      <c r="G49" s="10">
        <v>127.74</v>
      </c>
      <c r="H49" s="10">
        <v>167.65</v>
      </c>
      <c r="I49" s="10">
        <v>4786.3999999999996</v>
      </c>
      <c r="J49" s="22">
        <v>2.3364418120476954E-3</v>
      </c>
    </row>
    <row r="50" spans="1:10" ht="24" customHeight="1" x14ac:dyDescent="0.2">
      <c r="A50" s="19" t="s">
        <v>18</v>
      </c>
      <c r="B50" s="4"/>
      <c r="C50" s="4"/>
      <c r="D50" s="4" t="s">
        <v>19</v>
      </c>
      <c r="E50" s="4"/>
      <c r="F50" s="5"/>
      <c r="G50" s="4"/>
      <c r="H50" s="4"/>
      <c r="I50" s="6">
        <v>110868.43</v>
      </c>
      <c r="J50" s="20">
        <v>5.4119512679275256E-2</v>
      </c>
    </row>
    <row r="51" spans="1:10" ht="24" customHeight="1" x14ac:dyDescent="0.2">
      <c r="A51" s="21" t="s">
        <v>155</v>
      </c>
      <c r="B51" s="8" t="s">
        <v>156</v>
      </c>
      <c r="C51" s="7" t="s">
        <v>74</v>
      </c>
      <c r="D51" s="7" t="s">
        <v>157</v>
      </c>
      <c r="E51" s="9" t="s">
        <v>76</v>
      </c>
      <c r="F51" s="8">
        <v>1101.9100000000001</v>
      </c>
      <c r="G51" s="10">
        <v>70.41</v>
      </c>
      <c r="H51" s="10">
        <v>92.41</v>
      </c>
      <c r="I51" s="10">
        <v>101827.5</v>
      </c>
      <c r="J51" s="22">
        <v>4.9706257023292393E-2</v>
      </c>
    </row>
    <row r="52" spans="1:10" ht="25.9" customHeight="1" x14ac:dyDescent="0.2">
      <c r="A52" s="21" t="s">
        <v>158</v>
      </c>
      <c r="B52" s="8" t="s">
        <v>159</v>
      </c>
      <c r="C52" s="7" t="s">
        <v>95</v>
      </c>
      <c r="D52" s="7" t="s">
        <v>160</v>
      </c>
      <c r="E52" s="9" t="s">
        <v>161</v>
      </c>
      <c r="F52" s="8">
        <v>103</v>
      </c>
      <c r="G52" s="10">
        <v>58.47</v>
      </c>
      <c r="H52" s="10">
        <v>76.739999999999995</v>
      </c>
      <c r="I52" s="10">
        <v>7904.22</v>
      </c>
      <c r="J52" s="22">
        <v>3.8583800141282873E-3</v>
      </c>
    </row>
    <row r="53" spans="1:10" ht="25.9" customHeight="1" x14ac:dyDescent="0.2">
      <c r="A53" s="21" t="s">
        <v>162</v>
      </c>
      <c r="B53" s="8" t="s">
        <v>163</v>
      </c>
      <c r="C53" s="7" t="s">
        <v>95</v>
      </c>
      <c r="D53" s="7" t="s">
        <v>164</v>
      </c>
      <c r="E53" s="9" t="s">
        <v>161</v>
      </c>
      <c r="F53" s="8">
        <v>25.7</v>
      </c>
      <c r="G53" s="10">
        <v>33.700000000000003</v>
      </c>
      <c r="H53" s="10">
        <v>44.23</v>
      </c>
      <c r="I53" s="10">
        <v>1136.71</v>
      </c>
      <c r="J53" s="22">
        <v>5.5487564185457462E-4</v>
      </c>
    </row>
    <row r="54" spans="1:10" ht="24" customHeight="1" x14ac:dyDescent="0.2">
      <c r="A54" s="19" t="s">
        <v>20</v>
      </c>
      <c r="B54" s="4"/>
      <c r="C54" s="4"/>
      <c r="D54" s="4" t="s">
        <v>21</v>
      </c>
      <c r="E54" s="4"/>
      <c r="F54" s="5"/>
      <c r="G54" s="4"/>
      <c r="H54" s="4"/>
      <c r="I54" s="6">
        <v>207825.63</v>
      </c>
      <c r="J54" s="20">
        <v>0.10144837279524359</v>
      </c>
    </row>
    <row r="55" spans="1:10" ht="24" customHeight="1" x14ac:dyDescent="0.2">
      <c r="A55" s="21" t="s">
        <v>165</v>
      </c>
      <c r="B55" s="8" t="s">
        <v>166</v>
      </c>
      <c r="C55" s="7" t="s">
        <v>74</v>
      </c>
      <c r="D55" s="7" t="s">
        <v>167</v>
      </c>
      <c r="E55" s="9" t="s">
        <v>76</v>
      </c>
      <c r="F55" s="8">
        <v>2203.8200000000002</v>
      </c>
      <c r="G55" s="10">
        <v>11.67</v>
      </c>
      <c r="H55" s="10">
        <v>15.31</v>
      </c>
      <c r="I55" s="10">
        <v>33740.480000000003</v>
      </c>
      <c r="J55" s="22">
        <v>1.6470137938859899E-2</v>
      </c>
    </row>
    <row r="56" spans="1:10" ht="24" customHeight="1" x14ac:dyDescent="0.2">
      <c r="A56" s="21" t="s">
        <v>168</v>
      </c>
      <c r="B56" s="8" t="s">
        <v>169</v>
      </c>
      <c r="C56" s="7" t="s">
        <v>74</v>
      </c>
      <c r="D56" s="7" t="s">
        <v>170</v>
      </c>
      <c r="E56" s="9" t="s">
        <v>76</v>
      </c>
      <c r="F56" s="8">
        <v>1914.52</v>
      </c>
      <c r="G56" s="10">
        <v>47.7</v>
      </c>
      <c r="H56" s="10">
        <v>62.6</v>
      </c>
      <c r="I56" s="10">
        <v>119848.95</v>
      </c>
      <c r="J56" s="22">
        <v>5.8503279690375574E-2</v>
      </c>
    </row>
    <row r="57" spans="1:10" ht="24" customHeight="1" x14ac:dyDescent="0.2">
      <c r="A57" s="21" t="s">
        <v>171</v>
      </c>
      <c r="B57" s="8" t="s">
        <v>172</v>
      </c>
      <c r="C57" s="7" t="s">
        <v>74</v>
      </c>
      <c r="D57" s="7" t="s">
        <v>173</v>
      </c>
      <c r="E57" s="9" t="s">
        <v>76</v>
      </c>
      <c r="F57" s="8">
        <v>289.3</v>
      </c>
      <c r="G57" s="10">
        <v>40.72</v>
      </c>
      <c r="H57" s="10">
        <v>53.44</v>
      </c>
      <c r="I57" s="10">
        <v>15460.19</v>
      </c>
      <c r="J57" s="22">
        <v>7.5467646536440036E-3</v>
      </c>
    </row>
    <row r="58" spans="1:10" ht="24" customHeight="1" x14ac:dyDescent="0.2">
      <c r="A58" s="21" t="s">
        <v>174</v>
      </c>
      <c r="B58" s="8" t="s">
        <v>175</v>
      </c>
      <c r="C58" s="7" t="s">
        <v>74</v>
      </c>
      <c r="D58" s="7" t="s">
        <v>176</v>
      </c>
      <c r="E58" s="9" t="s">
        <v>76</v>
      </c>
      <c r="F58" s="8">
        <v>108.1</v>
      </c>
      <c r="G58" s="10">
        <v>88.76</v>
      </c>
      <c r="H58" s="10">
        <v>116.49</v>
      </c>
      <c r="I58" s="10">
        <v>12592.56</v>
      </c>
      <c r="J58" s="22">
        <v>6.1469546433058934E-3</v>
      </c>
    </row>
    <row r="59" spans="1:10" ht="24" customHeight="1" x14ac:dyDescent="0.2">
      <c r="A59" s="21" t="s">
        <v>177</v>
      </c>
      <c r="B59" s="8" t="s">
        <v>175</v>
      </c>
      <c r="C59" s="7" t="s">
        <v>74</v>
      </c>
      <c r="D59" s="7" t="s">
        <v>178</v>
      </c>
      <c r="E59" s="9" t="s">
        <v>76</v>
      </c>
      <c r="F59" s="8">
        <v>12</v>
      </c>
      <c r="G59" s="10">
        <v>88.76</v>
      </c>
      <c r="H59" s="10">
        <v>116.49</v>
      </c>
      <c r="I59" s="10">
        <v>1397.88</v>
      </c>
      <c r="J59" s="22">
        <v>6.8236363033286659E-4</v>
      </c>
    </row>
    <row r="60" spans="1:10" ht="24" customHeight="1" x14ac:dyDescent="0.2">
      <c r="A60" s="21" t="s">
        <v>179</v>
      </c>
      <c r="B60" s="8" t="s">
        <v>175</v>
      </c>
      <c r="C60" s="7" t="s">
        <v>74</v>
      </c>
      <c r="D60" s="7" t="s">
        <v>180</v>
      </c>
      <c r="E60" s="9" t="s">
        <v>76</v>
      </c>
      <c r="F60" s="8">
        <v>212.77</v>
      </c>
      <c r="G60" s="10">
        <v>88.76</v>
      </c>
      <c r="H60" s="10">
        <v>116.49</v>
      </c>
      <c r="I60" s="10">
        <v>24785.57</v>
      </c>
      <c r="J60" s="22">
        <v>1.2098872238725347E-2</v>
      </c>
    </row>
    <row r="61" spans="1:10" ht="24" customHeight="1" x14ac:dyDescent="0.2">
      <c r="A61" s="19" t="s">
        <v>22</v>
      </c>
      <c r="B61" s="4"/>
      <c r="C61" s="4"/>
      <c r="D61" s="4" t="s">
        <v>23</v>
      </c>
      <c r="E61" s="4"/>
      <c r="F61" s="5"/>
      <c r="G61" s="4"/>
      <c r="H61" s="4"/>
      <c r="I61" s="6">
        <v>154766.01999999999</v>
      </c>
      <c r="J61" s="20">
        <v>7.5547760365245256E-2</v>
      </c>
    </row>
    <row r="62" spans="1:10" ht="24" customHeight="1" x14ac:dyDescent="0.2">
      <c r="A62" s="21" t="s">
        <v>181</v>
      </c>
      <c r="B62" s="8" t="s">
        <v>182</v>
      </c>
      <c r="C62" s="7" t="s">
        <v>74</v>
      </c>
      <c r="D62" s="7" t="s">
        <v>183</v>
      </c>
      <c r="E62" s="9" t="s">
        <v>76</v>
      </c>
      <c r="F62" s="8">
        <v>412.29</v>
      </c>
      <c r="G62" s="10">
        <v>75.7</v>
      </c>
      <c r="H62" s="10">
        <v>99.35</v>
      </c>
      <c r="I62" s="10">
        <v>40961.01</v>
      </c>
      <c r="J62" s="22">
        <v>1.9994780299954825E-2</v>
      </c>
    </row>
    <row r="63" spans="1:10" ht="24" customHeight="1" x14ac:dyDescent="0.2">
      <c r="A63" s="21" t="s">
        <v>184</v>
      </c>
      <c r="B63" s="8" t="s">
        <v>185</v>
      </c>
      <c r="C63" s="7" t="s">
        <v>74</v>
      </c>
      <c r="D63" s="7" t="s">
        <v>186</v>
      </c>
      <c r="E63" s="9" t="s">
        <v>76</v>
      </c>
      <c r="F63" s="8">
        <v>412.29</v>
      </c>
      <c r="G63" s="10">
        <v>38.979999999999997</v>
      </c>
      <c r="H63" s="10">
        <v>51.16</v>
      </c>
      <c r="I63" s="10">
        <v>21092.75</v>
      </c>
      <c r="J63" s="22">
        <v>1.0296252513594565E-2</v>
      </c>
    </row>
    <row r="64" spans="1:10" ht="25.9" customHeight="1" x14ac:dyDescent="0.2">
      <c r="A64" s="21" t="s">
        <v>187</v>
      </c>
      <c r="B64" s="8" t="s">
        <v>188</v>
      </c>
      <c r="C64" s="7" t="s">
        <v>74</v>
      </c>
      <c r="D64" s="7" t="s">
        <v>189</v>
      </c>
      <c r="E64" s="9" t="s">
        <v>76</v>
      </c>
      <c r="F64" s="8">
        <v>186.06</v>
      </c>
      <c r="G64" s="10">
        <v>126.73</v>
      </c>
      <c r="H64" s="10">
        <v>166.33</v>
      </c>
      <c r="I64" s="10">
        <v>30947.35</v>
      </c>
      <c r="J64" s="22">
        <v>1.510669449107351E-2</v>
      </c>
    </row>
    <row r="65" spans="1:10" ht="24" customHeight="1" x14ac:dyDescent="0.2">
      <c r="A65" s="21" t="s">
        <v>190</v>
      </c>
      <c r="B65" s="8" t="s">
        <v>191</v>
      </c>
      <c r="C65" s="7" t="s">
        <v>74</v>
      </c>
      <c r="D65" s="7" t="s">
        <v>192</v>
      </c>
      <c r="E65" s="9" t="s">
        <v>76</v>
      </c>
      <c r="F65" s="8">
        <v>73.16</v>
      </c>
      <c r="G65" s="10">
        <v>99.26</v>
      </c>
      <c r="H65" s="10">
        <v>130.27000000000001</v>
      </c>
      <c r="I65" s="10">
        <v>9530.5499999999993</v>
      </c>
      <c r="J65" s="22">
        <v>4.6522596339234421E-3</v>
      </c>
    </row>
    <row r="66" spans="1:10" ht="24" customHeight="1" x14ac:dyDescent="0.2">
      <c r="A66" s="21" t="s">
        <v>193</v>
      </c>
      <c r="B66" s="8" t="s">
        <v>191</v>
      </c>
      <c r="C66" s="7" t="s">
        <v>74</v>
      </c>
      <c r="D66" s="7" t="s">
        <v>194</v>
      </c>
      <c r="E66" s="9" t="s">
        <v>76</v>
      </c>
      <c r="F66" s="8">
        <v>400.97</v>
      </c>
      <c r="G66" s="10">
        <v>99.26</v>
      </c>
      <c r="H66" s="10">
        <v>130.27000000000001</v>
      </c>
      <c r="I66" s="10">
        <v>52234.36</v>
      </c>
      <c r="J66" s="22">
        <v>2.549777342669891E-2</v>
      </c>
    </row>
    <row r="67" spans="1:10" ht="24" customHeight="1" x14ac:dyDescent="0.2">
      <c r="A67" s="19" t="s">
        <v>24</v>
      </c>
      <c r="B67" s="4"/>
      <c r="C67" s="4"/>
      <c r="D67" s="4" t="s">
        <v>25</v>
      </c>
      <c r="E67" s="4"/>
      <c r="F67" s="5"/>
      <c r="G67" s="4"/>
      <c r="H67" s="4"/>
      <c r="I67" s="6">
        <v>114003.44</v>
      </c>
      <c r="J67" s="20">
        <v>5.5649842038540599E-2</v>
      </c>
    </row>
    <row r="68" spans="1:10" ht="24" customHeight="1" x14ac:dyDescent="0.2">
      <c r="A68" s="19" t="s">
        <v>195</v>
      </c>
      <c r="B68" s="4"/>
      <c r="C68" s="4"/>
      <c r="D68" s="4" t="s">
        <v>196</v>
      </c>
      <c r="E68" s="4"/>
      <c r="F68" s="5"/>
      <c r="G68" s="4"/>
      <c r="H68" s="4"/>
      <c r="I68" s="6">
        <v>7840.56</v>
      </c>
      <c r="J68" s="20">
        <v>3.8273049084632874E-3</v>
      </c>
    </row>
    <row r="69" spans="1:10" ht="24" customHeight="1" x14ac:dyDescent="0.2">
      <c r="A69" s="21" t="s">
        <v>197</v>
      </c>
      <c r="B69" s="8" t="s">
        <v>198</v>
      </c>
      <c r="C69" s="7" t="s">
        <v>74</v>
      </c>
      <c r="D69" s="7" t="s">
        <v>199</v>
      </c>
      <c r="E69" s="9" t="s">
        <v>200</v>
      </c>
      <c r="F69" s="8">
        <v>1</v>
      </c>
      <c r="G69" s="10">
        <v>1310.82</v>
      </c>
      <c r="H69" s="10">
        <v>1720.45</v>
      </c>
      <c r="I69" s="10">
        <v>1720.45</v>
      </c>
      <c r="J69" s="22">
        <v>8.3982352405512651E-4</v>
      </c>
    </row>
    <row r="70" spans="1:10" ht="25.9" customHeight="1" x14ac:dyDescent="0.2">
      <c r="A70" s="21" t="s">
        <v>201</v>
      </c>
      <c r="B70" s="8" t="s">
        <v>202</v>
      </c>
      <c r="C70" s="7" t="s">
        <v>74</v>
      </c>
      <c r="D70" s="7" t="s">
        <v>203</v>
      </c>
      <c r="E70" s="9" t="s">
        <v>200</v>
      </c>
      <c r="F70" s="8">
        <v>2</v>
      </c>
      <c r="G70" s="10">
        <v>1257.54</v>
      </c>
      <c r="H70" s="10">
        <v>1650.52</v>
      </c>
      <c r="I70" s="10">
        <v>3301.04</v>
      </c>
      <c r="J70" s="22">
        <v>1.6113755388688627E-3</v>
      </c>
    </row>
    <row r="71" spans="1:10" ht="24" customHeight="1" x14ac:dyDescent="0.2">
      <c r="A71" s="21" t="s">
        <v>204</v>
      </c>
      <c r="B71" s="8" t="s">
        <v>205</v>
      </c>
      <c r="C71" s="7" t="s">
        <v>74</v>
      </c>
      <c r="D71" s="7" t="s">
        <v>206</v>
      </c>
      <c r="E71" s="9" t="s">
        <v>200</v>
      </c>
      <c r="F71" s="8">
        <v>18</v>
      </c>
      <c r="G71" s="10">
        <v>23</v>
      </c>
      <c r="H71" s="10">
        <v>30.18</v>
      </c>
      <c r="I71" s="10">
        <v>543.24</v>
      </c>
      <c r="J71" s="22">
        <v>2.6517814014223427E-4</v>
      </c>
    </row>
    <row r="72" spans="1:10" ht="39" customHeight="1" x14ac:dyDescent="0.2">
      <c r="A72" s="21" t="s">
        <v>207</v>
      </c>
      <c r="B72" s="8" t="s">
        <v>208</v>
      </c>
      <c r="C72" s="7" t="s">
        <v>95</v>
      </c>
      <c r="D72" s="7" t="s">
        <v>209</v>
      </c>
      <c r="E72" s="9" t="s">
        <v>200</v>
      </c>
      <c r="F72" s="8">
        <v>3</v>
      </c>
      <c r="G72" s="10">
        <v>403.06</v>
      </c>
      <c r="H72" s="10">
        <v>529.01</v>
      </c>
      <c r="I72" s="10">
        <v>1587.03</v>
      </c>
      <c r="J72" s="22">
        <v>7.7469564787189832E-4</v>
      </c>
    </row>
    <row r="73" spans="1:10" ht="24" customHeight="1" x14ac:dyDescent="0.2">
      <c r="A73" s="21" t="s">
        <v>210</v>
      </c>
      <c r="B73" s="8" t="s">
        <v>211</v>
      </c>
      <c r="C73" s="7" t="s">
        <v>74</v>
      </c>
      <c r="D73" s="7" t="s">
        <v>212</v>
      </c>
      <c r="E73" s="9" t="s">
        <v>200</v>
      </c>
      <c r="F73" s="8">
        <v>8</v>
      </c>
      <c r="G73" s="10">
        <v>65.599999999999994</v>
      </c>
      <c r="H73" s="10">
        <v>86.1</v>
      </c>
      <c r="I73" s="10">
        <v>688.8</v>
      </c>
      <c r="J73" s="22">
        <v>3.3623205752516562E-4</v>
      </c>
    </row>
    <row r="74" spans="1:10" ht="24" customHeight="1" x14ac:dyDescent="0.2">
      <c r="A74" s="19" t="s">
        <v>213</v>
      </c>
      <c r="B74" s="4"/>
      <c r="C74" s="4"/>
      <c r="D74" s="4" t="s">
        <v>214</v>
      </c>
      <c r="E74" s="4"/>
      <c r="F74" s="5"/>
      <c r="G74" s="4"/>
      <c r="H74" s="4"/>
      <c r="I74" s="6">
        <v>83594.31</v>
      </c>
      <c r="J74" s="20">
        <v>4.0805875215877654E-2</v>
      </c>
    </row>
    <row r="75" spans="1:10" ht="25.9" customHeight="1" x14ac:dyDescent="0.2">
      <c r="A75" s="21" t="s">
        <v>215</v>
      </c>
      <c r="B75" s="8" t="s">
        <v>216</v>
      </c>
      <c r="C75" s="7" t="s">
        <v>74</v>
      </c>
      <c r="D75" s="7" t="s">
        <v>217</v>
      </c>
      <c r="E75" s="9" t="s">
        <v>218</v>
      </c>
      <c r="F75" s="8">
        <v>101</v>
      </c>
      <c r="G75" s="10">
        <v>250.92</v>
      </c>
      <c r="H75" s="10">
        <v>329.33</v>
      </c>
      <c r="I75" s="10">
        <v>33262.33</v>
      </c>
      <c r="J75" s="22">
        <v>1.6236732947126947E-2</v>
      </c>
    </row>
    <row r="76" spans="1:10" ht="25.9" customHeight="1" x14ac:dyDescent="0.2">
      <c r="A76" s="21" t="s">
        <v>219</v>
      </c>
      <c r="B76" s="8" t="s">
        <v>220</v>
      </c>
      <c r="C76" s="7" t="s">
        <v>74</v>
      </c>
      <c r="D76" s="7" t="s">
        <v>221</v>
      </c>
      <c r="E76" s="9" t="s">
        <v>218</v>
      </c>
      <c r="F76" s="8">
        <v>70</v>
      </c>
      <c r="G76" s="10">
        <v>525.61</v>
      </c>
      <c r="H76" s="10">
        <v>689.86</v>
      </c>
      <c r="I76" s="10">
        <v>48290.2</v>
      </c>
      <c r="J76" s="22">
        <v>2.3572464146779548E-2</v>
      </c>
    </row>
    <row r="77" spans="1:10" ht="24" customHeight="1" x14ac:dyDescent="0.2">
      <c r="A77" s="21" t="s">
        <v>222</v>
      </c>
      <c r="B77" s="8" t="s">
        <v>223</v>
      </c>
      <c r="C77" s="7" t="s">
        <v>66</v>
      </c>
      <c r="D77" s="7" t="s">
        <v>224</v>
      </c>
      <c r="E77" s="9" t="s">
        <v>225</v>
      </c>
      <c r="F77" s="8">
        <v>3</v>
      </c>
      <c r="G77" s="10">
        <v>233.46</v>
      </c>
      <c r="H77" s="10">
        <v>306.41000000000003</v>
      </c>
      <c r="I77" s="10">
        <v>919.23</v>
      </c>
      <c r="J77" s="22">
        <v>4.4871456771030483E-4</v>
      </c>
    </row>
    <row r="78" spans="1:10" ht="24" customHeight="1" x14ac:dyDescent="0.2">
      <c r="A78" s="21" t="s">
        <v>226</v>
      </c>
      <c r="B78" s="8" t="s">
        <v>227</v>
      </c>
      <c r="C78" s="7" t="s">
        <v>74</v>
      </c>
      <c r="D78" s="7" t="s">
        <v>228</v>
      </c>
      <c r="E78" s="9" t="s">
        <v>200</v>
      </c>
      <c r="F78" s="8">
        <v>5</v>
      </c>
      <c r="G78" s="10">
        <v>171.06</v>
      </c>
      <c r="H78" s="10">
        <v>224.51</v>
      </c>
      <c r="I78" s="10">
        <v>1122.55</v>
      </c>
      <c r="J78" s="22">
        <v>5.4796355426085168E-4</v>
      </c>
    </row>
    <row r="79" spans="1:10" ht="24" customHeight="1" x14ac:dyDescent="0.2">
      <c r="A79" s="19" t="s">
        <v>229</v>
      </c>
      <c r="B79" s="4"/>
      <c r="C79" s="4"/>
      <c r="D79" s="4" t="s">
        <v>230</v>
      </c>
      <c r="E79" s="4"/>
      <c r="F79" s="5"/>
      <c r="G79" s="4"/>
      <c r="H79" s="4"/>
      <c r="I79" s="6">
        <v>22568.57</v>
      </c>
      <c r="J79" s="20">
        <v>1.1016661914199661E-2</v>
      </c>
    </row>
    <row r="80" spans="1:10" ht="24" customHeight="1" x14ac:dyDescent="0.2">
      <c r="A80" s="21" t="s">
        <v>231</v>
      </c>
      <c r="B80" s="8" t="s">
        <v>232</v>
      </c>
      <c r="C80" s="7" t="s">
        <v>74</v>
      </c>
      <c r="D80" s="7" t="s">
        <v>233</v>
      </c>
      <c r="E80" s="9" t="s">
        <v>200</v>
      </c>
      <c r="F80" s="8">
        <v>28</v>
      </c>
      <c r="G80" s="10">
        <v>309.94</v>
      </c>
      <c r="H80" s="10">
        <v>406.79</v>
      </c>
      <c r="I80" s="10">
        <v>11390.12</v>
      </c>
      <c r="J80" s="22">
        <v>5.5599934423033381E-3</v>
      </c>
    </row>
    <row r="81" spans="1:10" ht="24" customHeight="1" x14ac:dyDescent="0.2">
      <c r="A81" s="21" t="s">
        <v>234</v>
      </c>
      <c r="B81" s="8" t="s">
        <v>235</v>
      </c>
      <c r="C81" s="7" t="s">
        <v>74</v>
      </c>
      <c r="D81" s="7" t="s">
        <v>236</v>
      </c>
      <c r="E81" s="9" t="s">
        <v>200</v>
      </c>
      <c r="F81" s="8">
        <v>13</v>
      </c>
      <c r="G81" s="10">
        <v>18.8</v>
      </c>
      <c r="H81" s="10">
        <v>24.67</v>
      </c>
      <c r="I81" s="10">
        <v>320.70999999999998</v>
      </c>
      <c r="J81" s="22">
        <v>1.5655195001291501E-4</v>
      </c>
    </row>
    <row r="82" spans="1:10" ht="24" customHeight="1" x14ac:dyDescent="0.2">
      <c r="A82" s="21" t="s">
        <v>237</v>
      </c>
      <c r="B82" s="8" t="s">
        <v>238</v>
      </c>
      <c r="C82" s="7" t="s">
        <v>74</v>
      </c>
      <c r="D82" s="7" t="s">
        <v>239</v>
      </c>
      <c r="E82" s="9" t="s">
        <v>200</v>
      </c>
      <c r="F82" s="8">
        <v>3</v>
      </c>
      <c r="G82" s="10">
        <v>35.78</v>
      </c>
      <c r="H82" s="10">
        <v>46.96</v>
      </c>
      <c r="I82" s="10">
        <v>140.88</v>
      </c>
      <c r="J82" s="22">
        <v>6.8769413856192404E-5</v>
      </c>
    </row>
    <row r="83" spans="1:10" ht="24" customHeight="1" x14ac:dyDescent="0.2">
      <c r="A83" s="21" t="s">
        <v>240</v>
      </c>
      <c r="B83" s="8" t="s">
        <v>241</v>
      </c>
      <c r="C83" s="7" t="s">
        <v>74</v>
      </c>
      <c r="D83" s="7" t="s">
        <v>242</v>
      </c>
      <c r="E83" s="9" t="s">
        <v>200</v>
      </c>
      <c r="F83" s="8">
        <v>9</v>
      </c>
      <c r="G83" s="10">
        <v>48.04</v>
      </c>
      <c r="H83" s="10">
        <v>63.05</v>
      </c>
      <c r="I83" s="10">
        <v>567.45000000000005</v>
      </c>
      <c r="J83" s="22">
        <v>2.7699605261709525E-4</v>
      </c>
    </row>
    <row r="84" spans="1:10" ht="24" customHeight="1" x14ac:dyDescent="0.2">
      <c r="A84" s="21" t="s">
        <v>243</v>
      </c>
      <c r="B84" s="8" t="s">
        <v>244</v>
      </c>
      <c r="C84" s="7" t="s">
        <v>74</v>
      </c>
      <c r="D84" s="7" t="s">
        <v>245</v>
      </c>
      <c r="E84" s="9" t="s">
        <v>200</v>
      </c>
      <c r="F84" s="8">
        <v>8</v>
      </c>
      <c r="G84" s="10">
        <v>27.93</v>
      </c>
      <c r="H84" s="10">
        <v>36.65</v>
      </c>
      <c r="I84" s="10">
        <v>293.2</v>
      </c>
      <c r="J84" s="22">
        <v>1.4312316966663552E-4</v>
      </c>
    </row>
    <row r="85" spans="1:10" ht="24" customHeight="1" x14ac:dyDescent="0.2">
      <c r="A85" s="21" t="s">
        <v>246</v>
      </c>
      <c r="B85" s="8" t="s">
        <v>247</v>
      </c>
      <c r="C85" s="7" t="s">
        <v>74</v>
      </c>
      <c r="D85" s="7" t="s">
        <v>248</v>
      </c>
      <c r="E85" s="9" t="s">
        <v>200</v>
      </c>
      <c r="F85" s="8">
        <v>31</v>
      </c>
      <c r="G85" s="10">
        <v>31.13</v>
      </c>
      <c r="H85" s="10">
        <v>40.85</v>
      </c>
      <c r="I85" s="10">
        <v>1266.3499999999999</v>
      </c>
      <c r="J85" s="22">
        <v>6.1815834211235987E-4</v>
      </c>
    </row>
    <row r="86" spans="1:10" ht="24" customHeight="1" x14ac:dyDescent="0.2">
      <c r="A86" s="21" t="s">
        <v>249</v>
      </c>
      <c r="B86" s="8" t="s">
        <v>250</v>
      </c>
      <c r="C86" s="7" t="s">
        <v>74</v>
      </c>
      <c r="D86" s="7" t="s">
        <v>251</v>
      </c>
      <c r="E86" s="9" t="s">
        <v>200</v>
      </c>
      <c r="F86" s="8">
        <v>15</v>
      </c>
      <c r="G86" s="10">
        <v>23.95</v>
      </c>
      <c r="H86" s="10">
        <v>31.43</v>
      </c>
      <c r="I86" s="10">
        <v>471.45</v>
      </c>
      <c r="J86" s="22">
        <v>2.3013444181219415E-4</v>
      </c>
    </row>
    <row r="87" spans="1:10" ht="24" customHeight="1" x14ac:dyDescent="0.2">
      <c r="A87" s="21" t="s">
        <v>252</v>
      </c>
      <c r="B87" s="8" t="s">
        <v>253</v>
      </c>
      <c r="C87" s="7" t="s">
        <v>74</v>
      </c>
      <c r="D87" s="7" t="s">
        <v>254</v>
      </c>
      <c r="E87" s="9" t="s">
        <v>200</v>
      </c>
      <c r="F87" s="8">
        <v>10</v>
      </c>
      <c r="G87" s="10">
        <v>62.57</v>
      </c>
      <c r="H87" s="10">
        <v>82.12</v>
      </c>
      <c r="I87" s="10">
        <v>821.2</v>
      </c>
      <c r="J87" s="22">
        <v>4.0086202909359172E-4</v>
      </c>
    </row>
    <row r="88" spans="1:10" ht="39" customHeight="1" x14ac:dyDescent="0.2">
      <c r="A88" s="21" t="s">
        <v>255</v>
      </c>
      <c r="B88" s="8" t="s">
        <v>256</v>
      </c>
      <c r="C88" s="7" t="s">
        <v>95</v>
      </c>
      <c r="D88" s="7" t="s">
        <v>257</v>
      </c>
      <c r="E88" s="9" t="s">
        <v>200</v>
      </c>
      <c r="F88" s="8">
        <v>79</v>
      </c>
      <c r="G88" s="10">
        <v>41.29</v>
      </c>
      <c r="H88" s="10">
        <v>54.19</v>
      </c>
      <c r="I88" s="10">
        <v>4281.01</v>
      </c>
      <c r="J88" s="22">
        <v>2.089739838248852E-3</v>
      </c>
    </row>
    <row r="89" spans="1:10" ht="39" customHeight="1" x14ac:dyDescent="0.2">
      <c r="A89" s="21" t="s">
        <v>258</v>
      </c>
      <c r="B89" s="8" t="s">
        <v>259</v>
      </c>
      <c r="C89" s="7" t="s">
        <v>95</v>
      </c>
      <c r="D89" s="7" t="s">
        <v>260</v>
      </c>
      <c r="E89" s="9" t="s">
        <v>200</v>
      </c>
      <c r="F89" s="8">
        <v>22</v>
      </c>
      <c r="G89" s="10">
        <v>104.46</v>
      </c>
      <c r="H89" s="10">
        <v>137.1</v>
      </c>
      <c r="I89" s="10">
        <v>3016.2</v>
      </c>
      <c r="J89" s="22">
        <v>1.4723332344764874E-3</v>
      </c>
    </row>
    <row r="90" spans="1:10" ht="24" customHeight="1" x14ac:dyDescent="0.2">
      <c r="A90" s="19" t="s">
        <v>26</v>
      </c>
      <c r="B90" s="4"/>
      <c r="C90" s="4"/>
      <c r="D90" s="4" t="s">
        <v>27</v>
      </c>
      <c r="E90" s="4"/>
      <c r="F90" s="5"/>
      <c r="G90" s="4"/>
      <c r="H90" s="4"/>
      <c r="I90" s="6">
        <v>59327.21</v>
      </c>
      <c r="J90" s="20">
        <v>2.8960089845423316E-2</v>
      </c>
    </row>
    <row r="91" spans="1:10" ht="24" customHeight="1" x14ac:dyDescent="0.2">
      <c r="A91" s="21" t="s">
        <v>261</v>
      </c>
      <c r="B91" s="8" t="s">
        <v>262</v>
      </c>
      <c r="C91" s="7" t="s">
        <v>74</v>
      </c>
      <c r="D91" s="7" t="s">
        <v>263</v>
      </c>
      <c r="E91" s="9" t="s">
        <v>161</v>
      </c>
      <c r="F91" s="8">
        <v>26.87</v>
      </c>
      <c r="G91" s="10">
        <v>87.82</v>
      </c>
      <c r="H91" s="10">
        <v>115.26</v>
      </c>
      <c r="I91" s="10">
        <v>3097.03</v>
      </c>
      <c r="J91" s="22">
        <v>1.5117897344906557E-3</v>
      </c>
    </row>
    <row r="92" spans="1:10" ht="24" customHeight="1" x14ac:dyDescent="0.2">
      <c r="A92" s="21" t="s">
        <v>264</v>
      </c>
      <c r="B92" s="8" t="s">
        <v>265</v>
      </c>
      <c r="C92" s="7" t="s">
        <v>74</v>
      </c>
      <c r="D92" s="7" t="s">
        <v>266</v>
      </c>
      <c r="E92" s="9" t="s">
        <v>161</v>
      </c>
      <c r="F92" s="8">
        <v>102.13</v>
      </c>
      <c r="G92" s="10">
        <v>41</v>
      </c>
      <c r="H92" s="10">
        <v>53.81</v>
      </c>
      <c r="I92" s="10">
        <v>5495.61</v>
      </c>
      <c r="J92" s="22">
        <v>2.6826368432866948E-3</v>
      </c>
    </row>
    <row r="93" spans="1:10" ht="24" customHeight="1" x14ac:dyDescent="0.2">
      <c r="A93" s="21" t="s">
        <v>267</v>
      </c>
      <c r="B93" s="8" t="s">
        <v>268</v>
      </c>
      <c r="C93" s="7" t="s">
        <v>74</v>
      </c>
      <c r="D93" s="7" t="s">
        <v>269</v>
      </c>
      <c r="E93" s="9" t="s">
        <v>161</v>
      </c>
      <c r="F93" s="8">
        <v>54.22</v>
      </c>
      <c r="G93" s="10">
        <v>24.13</v>
      </c>
      <c r="H93" s="10">
        <v>31.67</v>
      </c>
      <c r="I93" s="10">
        <v>1717.14</v>
      </c>
      <c r="J93" s="22">
        <v>8.3820777476591591E-4</v>
      </c>
    </row>
    <row r="94" spans="1:10" ht="24" customHeight="1" x14ac:dyDescent="0.2">
      <c r="A94" s="21" t="s">
        <v>270</v>
      </c>
      <c r="B94" s="8" t="s">
        <v>271</v>
      </c>
      <c r="C94" s="7" t="s">
        <v>74</v>
      </c>
      <c r="D94" s="7" t="s">
        <v>272</v>
      </c>
      <c r="E94" s="9" t="s">
        <v>161</v>
      </c>
      <c r="F94" s="8">
        <v>16.5</v>
      </c>
      <c r="G94" s="10">
        <v>18.010000000000002</v>
      </c>
      <c r="H94" s="10">
        <v>23.63</v>
      </c>
      <c r="I94" s="10">
        <v>389.89</v>
      </c>
      <c r="J94" s="22">
        <v>1.9032159829919688E-4</v>
      </c>
    </row>
    <row r="95" spans="1:10" ht="39" customHeight="1" x14ac:dyDescent="0.2">
      <c r="A95" s="21" t="s">
        <v>273</v>
      </c>
      <c r="B95" s="8" t="s">
        <v>274</v>
      </c>
      <c r="C95" s="7" t="s">
        <v>95</v>
      </c>
      <c r="D95" s="7" t="s">
        <v>275</v>
      </c>
      <c r="E95" s="9" t="s">
        <v>200</v>
      </c>
      <c r="F95" s="8">
        <v>7</v>
      </c>
      <c r="G95" s="10">
        <v>46.52</v>
      </c>
      <c r="H95" s="10">
        <v>61.05</v>
      </c>
      <c r="I95" s="10">
        <v>427.35</v>
      </c>
      <c r="J95" s="22">
        <v>2.0860738934869269E-4</v>
      </c>
    </row>
    <row r="96" spans="1:10" ht="52.15" customHeight="1" x14ac:dyDescent="0.2">
      <c r="A96" s="21" t="s">
        <v>276</v>
      </c>
      <c r="B96" s="8" t="s">
        <v>277</v>
      </c>
      <c r="C96" s="7" t="s">
        <v>95</v>
      </c>
      <c r="D96" s="7" t="s">
        <v>278</v>
      </c>
      <c r="E96" s="9" t="s">
        <v>200</v>
      </c>
      <c r="F96" s="8">
        <v>2</v>
      </c>
      <c r="G96" s="10">
        <v>10.72</v>
      </c>
      <c r="H96" s="10">
        <v>14.07</v>
      </c>
      <c r="I96" s="10">
        <v>28.14</v>
      </c>
      <c r="J96" s="22">
        <v>1.3736309667186643E-5</v>
      </c>
    </row>
    <row r="97" spans="1:10" ht="25.9" customHeight="1" x14ac:dyDescent="0.2">
      <c r="A97" s="21" t="s">
        <v>279</v>
      </c>
      <c r="B97" s="8" t="s">
        <v>280</v>
      </c>
      <c r="C97" s="7" t="s">
        <v>66</v>
      </c>
      <c r="D97" s="7" t="s">
        <v>281</v>
      </c>
      <c r="E97" s="9" t="s">
        <v>225</v>
      </c>
      <c r="F97" s="8">
        <v>9</v>
      </c>
      <c r="G97" s="10">
        <v>502.35</v>
      </c>
      <c r="H97" s="10">
        <v>659.33</v>
      </c>
      <c r="I97" s="10">
        <v>5933.97</v>
      </c>
      <c r="J97" s="22">
        <v>2.8966186736245746E-3</v>
      </c>
    </row>
    <row r="98" spans="1:10" ht="25.9" customHeight="1" x14ac:dyDescent="0.2">
      <c r="A98" s="21" t="s">
        <v>282</v>
      </c>
      <c r="B98" s="8" t="s">
        <v>283</v>
      </c>
      <c r="C98" s="7" t="s">
        <v>95</v>
      </c>
      <c r="D98" s="7" t="s">
        <v>284</v>
      </c>
      <c r="E98" s="9" t="s">
        <v>200</v>
      </c>
      <c r="F98" s="8">
        <v>3</v>
      </c>
      <c r="G98" s="10">
        <v>89.89</v>
      </c>
      <c r="H98" s="10">
        <v>117.98</v>
      </c>
      <c r="I98" s="10">
        <v>353.94</v>
      </c>
      <c r="J98" s="22">
        <v>1.7277290133631986E-4</v>
      </c>
    </row>
    <row r="99" spans="1:10" ht="52.15" customHeight="1" x14ac:dyDescent="0.2">
      <c r="A99" s="21" t="s">
        <v>285</v>
      </c>
      <c r="B99" s="8" t="s">
        <v>286</v>
      </c>
      <c r="C99" s="7" t="s">
        <v>95</v>
      </c>
      <c r="D99" s="7" t="s">
        <v>287</v>
      </c>
      <c r="E99" s="9" t="s">
        <v>200</v>
      </c>
      <c r="F99" s="8">
        <v>4</v>
      </c>
      <c r="G99" s="10">
        <v>45.31</v>
      </c>
      <c r="H99" s="10">
        <v>59.46</v>
      </c>
      <c r="I99" s="10">
        <v>237.84</v>
      </c>
      <c r="J99" s="22">
        <v>1.1609964076914255E-4</v>
      </c>
    </row>
    <row r="100" spans="1:10" ht="52.15" customHeight="1" x14ac:dyDescent="0.2">
      <c r="A100" s="21" t="s">
        <v>288</v>
      </c>
      <c r="B100" s="8" t="s">
        <v>289</v>
      </c>
      <c r="C100" s="7" t="s">
        <v>95</v>
      </c>
      <c r="D100" s="7" t="s">
        <v>290</v>
      </c>
      <c r="E100" s="9" t="s">
        <v>200</v>
      </c>
      <c r="F100" s="8">
        <v>4</v>
      </c>
      <c r="G100" s="10">
        <v>24.04</v>
      </c>
      <c r="H100" s="10">
        <v>31.55</v>
      </c>
      <c r="I100" s="10">
        <v>126.2</v>
      </c>
      <c r="J100" s="22">
        <v>6.1603492537276277E-5</v>
      </c>
    </row>
    <row r="101" spans="1:10" ht="39" customHeight="1" x14ac:dyDescent="0.2">
      <c r="A101" s="21" t="s">
        <v>291</v>
      </c>
      <c r="B101" s="8" t="s">
        <v>292</v>
      </c>
      <c r="C101" s="7" t="s">
        <v>95</v>
      </c>
      <c r="D101" s="7" t="s">
        <v>293</v>
      </c>
      <c r="E101" s="9" t="s">
        <v>200</v>
      </c>
      <c r="F101" s="8">
        <v>1</v>
      </c>
      <c r="G101" s="10">
        <v>160.5</v>
      </c>
      <c r="H101" s="10">
        <v>210.65</v>
      </c>
      <c r="I101" s="10">
        <v>210.65</v>
      </c>
      <c r="J101" s="22">
        <v>1.0282706579221274E-4</v>
      </c>
    </row>
    <row r="102" spans="1:10" ht="39" customHeight="1" x14ac:dyDescent="0.2">
      <c r="A102" s="21" t="s">
        <v>294</v>
      </c>
      <c r="B102" s="8" t="s">
        <v>295</v>
      </c>
      <c r="C102" s="7" t="s">
        <v>95</v>
      </c>
      <c r="D102" s="7" t="s">
        <v>296</v>
      </c>
      <c r="E102" s="9" t="s">
        <v>200</v>
      </c>
      <c r="F102" s="8">
        <v>12</v>
      </c>
      <c r="G102" s="10">
        <v>73.05</v>
      </c>
      <c r="H102" s="10">
        <v>95.87</v>
      </c>
      <c r="I102" s="10">
        <v>1150.44</v>
      </c>
      <c r="J102" s="22">
        <v>5.615778284832339E-4</v>
      </c>
    </row>
    <row r="103" spans="1:10" ht="39" customHeight="1" x14ac:dyDescent="0.2">
      <c r="A103" s="21" t="s">
        <v>297</v>
      </c>
      <c r="B103" s="8" t="s">
        <v>295</v>
      </c>
      <c r="C103" s="7" t="s">
        <v>95</v>
      </c>
      <c r="D103" s="7" t="s">
        <v>298</v>
      </c>
      <c r="E103" s="9" t="s">
        <v>200</v>
      </c>
      <c r="F103" s="8">
        <v>7</v>
      </c>
      <c r="G103" s="10">
        <v>73.05</v>
      </c>
      <c r="H103" s="10">
        <v>95.87</v>
      </c>
      <c r="I103" s="10">
        <v>671.09</v>
      </c>
      <c r="J103" s="22">
        <v>3.275870666152198E-4</v>
      </c>
    </row>
    <row r="104" spans="1:10" ht="52.15" customHeight="1" x14ac:dyDescent="0.2">
      <c r="A104" s="21" t="s">
        <v>299</v>
      </c>
      <c r="B104" s="8" t="s">
        <v>300</v>
      </c>
      <c r="C104" s="7" t="s">
        <v>95</v>
      </c>
      <c r="D104" s="7" t="s">
        <v>301</v>
      </c>
      <c r="E104" s="9" t="s">
        <v>200</v>
      </c>
      <c r="F104" s="8">
        <v>4</v>
      </c>
      <c r="G104" s="10">
        <v>29.95</v>
      </c>
      <c r="H104" s="10">
        <v>39.299999999999997</v>
      </c>
      <c r="I104" s="10">
        <v>157.19999999999999</v>
      </c>
      <c r="J104" s="22">
        <v>7.6735887693025603E-5</v>
      </c>
    </row>
    <row r="105" spans="1:10" ht="52.15" customHeight="1" x14ac:dyDescent="0.2">
      <c r="A105" s="21" t="s">
        <v>302</v>
      </c>
      <c r="B105" s="8" t="s">
        <v>303</v>
      </c>
      <c r="C105" s="7" t="s">
        <v>95</v>
      </c>
      <c r="D105" s="7" t="s">
        <v>304</v>
      </c>
      <c r="E105" s="9" t="s">
        <v>200</v>
      </c>
      <c r="F105" s="8">
        <v>1</v>
      </c>
      <c r="G105" s="10">
        <v>15.68</v>
      </c>
      <c r="H105" s="10">
        <v>20.58</v>
      </c>
      <c r="I105" s="10">
        <v>20.58</v>
      </c>
      <c r="J105" s="22">
        <v>1.004595781630068E-5</v>
      </c>
    </row>
    <row r="106" spans="1:10" ht="52.15" customHeight="1" x14ac:dyDescent="0.2">
      <c r="A106" s="21" t="s">
        <v>305</v>
      </c>
      <c r="B106" s="8" t="s">
        <v>306</v>
      </c>
      <c r="C106" s="7" t="s">
        <v>95</v>
      </c>
      <c r="D106" s="7" t="s">
        <v>307</v>
      </c>
      <c r="E106" s="9" t="s">
        <v>200</v>
      </c>
      <c r="F106" s="8">
        <v>10</v>
      </c>
      <c r="G106" s="10">
        <v>9.43</v>
      </c>
      <c r="H106" s="10">
        <v>12.37</v>
      </c>
      <c r="I106" s="10">
        <v>123.7</v>
      </c>
      <c r="J106" s="22">
        <v>6.0383138089231979E-5</v>
      </c>
    </row>
    <row r="107" spans="1:10" ht="52.15" customHeight="1" x14ac:dyDescent="0.2">
      <c r="A107" s="21" t="s">
        <v>308</v>
      </c>
      <c r="B107" s="8" t="s">
        <v>309</v>
      </c>
      <c r="C107" s="7" t="s">
        <v>95</v>
      </c>
      <c r="D107" s="7" t="s">
        <v>310</v>
      </c>
      <c r="E107" s="9" t="s">
        <v>200</v>
      </c>
      <c r="F107" s="8">
        <v>1</v>
      </c>
      <c r="G107" s="10">
        <v>113.14</v>
      </c>
      <c r="H107" s="10">
        <v>148.49</v>
      </c>
      <c r="I107" s="10">
        <v>148.49</v>
      </c>
      <c r="J107" s="22">
        <v>7.2484172796039256E-5</v>
      </c>
    </row>
    <row r="108" spans="1:10" ht="52.15" customHeight="1" x14ac:dyDescent="0.2">
      <c r="A108" s="21" t="s">
        <v>311</v>
      </c>
      <c r="B108" s="8" t="s">
        <v>312</v>
      </c>
      <c r="C108" s="7" t="s">
        <v>95</v>
      </c>
      <c r="D108" s="7" t="s">
        <v>313</v>
      </c>
      <c r="E108" s="9" t="s">
        <v>200</v>
      </c>
      <c r="F108" s="8">
        <v>10</v>
      </c>
      <c r="G108" s="10">
        <v>29.04</v>
      </c>
      <c r="H108" s="10">
        <v>38.11</v>
      </c>
      <c r="I108" s="10">
        <v>381.1</v>
      </c>
      <c r="J108" s="22">
        <v>1.8603083205987313E-4</v>
      </c>
    </row>
    <row r="109" spans="1:10" ht="52.15" customHeight="1" x14ac:dyDescent="0.2">
      <c r="A109" s="21" t="s">
        <v>314</v>
      </c>
      <c r="B109" s="8" t="s">
        <v>315</v>
      </c>
      <c r="C109" s="7" t="s">
        <v>95</v>
      </c>
      <c r="D109" s="7" t="s">
        <v>316</v>
      </c>
      <c r="E109" s="9" t="s">
        <v>200</v>
      </c>
      <c r="F109" s="8">
        <v>8</v>
      </c>
      <c r="G109" s="10">
        <v>14.9</v>
      </c>
      <c r="H109" s="10">
        <v>19.55</v>
      </c>
      <c r="I109" s="10">
        <v>156.4</v>
      </c>
      <c r="J109" s="22">
        <v>7.6345374269651419E-5</v>
      </c>
    </row>
    <row r="110" spans="1:10" ht="52.15" customHeight="1" x14ac:dyDescent="0.2">
      <c r="A110" s="21" t="s">
        <v>317</v>
      </c>
      <c r="B110" s="8" t="s">
        <v>318</v>
      </c>
      <c r="C110" s="7" t="s">
        <v>95</v>
      </c>
      <c r="D110" s="7" t="s">
        <v>319</v>
      </c>
      <c r="E110" s="9" t="s">
        <v>200</v>
      </c>
      <c r="F110" s="8">
        <v>27</v>
      </c>
      <c r="G110" s="10">
        <v>9.18</v>
      </c>
      <c r="H110" s="10">
        <v>12.04</v>
      </c>
      <c r="I110" s="10">
        <v>325.08</v>
      </c>
      <c r="J110" s="22">
        <v>1.5868512958809645E-4</v>
      </c>
    </row>
    <row r="111" spans="1:10" ht="52.15" customHeight="1" x14ac:dyDescent="0.2">
      <c r="A111" s="21" t="s">
        <v>320</v>
      </c>
      <c r="B111" s="8" t="s">
        <v>321</v>
      </c>
      <c r="C111" s="7" t="s">
        <v>95</v>
      </c>
      <c r="D111" s="7" t="s">
        <v>322</v>
      </c>
      <c r="E111" s="9" t="s">
        <v>200</v>
      </c>
      <c r="F111" s="8">
        <v>2</v>
      </c>
      <c r="G111" s="10">
        <v>21.29</v>
      </c>
      <c r="H111" s="10">
        <v>27.94</v>
      </c>
      <c r="I111" s="10">
        <v>55.88</v>
      </c>
      <c r="J111" s="22">
        <v>2.7277362622686198E-5</v>
      </c>
    </row>
    <row r="112" spans="1:10" ht="52.15" customHeight="1" x14ac:dyDescent="0.2">
      <c r="A112" s="21" t="s">
        <v>323</v>
      </c>
      <c r="B112" s="8" t="s">
        <v>324</v>
      </c>
      <c r="C112" s="7" t="s">
        <v>95</v>
      </c>
      <c r="D112" s="7" t="s">
        <v>325</v>
      </c>
      <c r="E112" s="9" t="s">
        <v>200</v>
      </c>
      <c r="F112" s="8">
        <v>1</v>
      </c>
      <c r="G112" s="10">
        <v>43.23</v>
      </c>
      <c r="H112" s="10">
        <v>56.73</v>
      </c>
      <c r="I112" s="10">
        <v>56.73</v>
      </c>
      <c r="J112" s="22">
        <v>2.7692283135021263E-5</v>
      </c>
    </row>
    <row r="113" spans="1:10" ht="39" customHeight="1" x14ac:dyDescent="0.2">
      <c r="A113" s="21" t="s">
        <v>326</v>
      </c>
      <c r="B113" s="8" t="s">
        <v>327</v>
      </c>
      <c r="C113" s="7" t="s">
        <v>95</v>
      </c>
      <c r="D113" s="7" t="s">
        <v>328</v>
      </c>
      <c r="E113" s="9" t="s">
        <v>200</v>
      </c>
      <c r="F113" s="8">
        <v>7</v>
      </c>
      <c r="G113" s="10">
        <v>50.71</v>
      </c>
      <c r="H113" s="10">
        <v>66.55</v>
      </c>
      <c r="I113" s="10">
        <v>465.85</v>
      </c>
      <c r="J113" s="22">
        <v>2.274008478485749E-4</v>
      </c>
    </row>
    <row r="114" spans="1:10" ht="52.15" customHeight="1" x14ac:dyDescent="0.2">
      <c r="A114" s="21" t="s">
        <v>329</v>
      </c>
      <c r="B114" s="8" t="s">
        <v>330</v>
      </c>
      <c r="C114" s="7" t="s">
        <v>95</v>
      </c>
      <c r="D114" s="7" t="s">
        <v>331</v>
      </c>
      <c r="E114" s="9" t="s">
        <v>200</v>
      </c>
      <c r="F114" s="8">
        <v>44</v>
      </c>
      <c r="G114" s="10">
        <v>17.25</v>
      </c>
      <c r="H114" s="10">
        <v>22.64</v>
      </c>
      <c r="I114" s="10">
        <v>996.16</v>
      </c>
      <c r="J114" s="22">
        <v>4.8626731478552406E-4</v>
      </c>
    </row>
    <row r="115" spans="1:10" ht="52.15" customHeight="1" x14ac:dyDescent="0.2">
      <c r="A115" s="21" t="s">
        <v>332</v>
      </c>
      <c r="B115" s="8" t="s">
        <v>333</v>
      </c>
      <c r="C115" s="7" t="s">
        <v>95</v>
      </c>
      <c r="D115" s="7" t="s">
        <v>334</v>
      </c>
      <c r="E115" s="9" t="s">
        <v>200</v>
      </c>
      <c r="F115" s="8">
        <v>24</v>
      </c>
      <c r="G115" s="10">
        <v>8.6199999999999992</v>
      </c>
      <c r="H115" s="10">
        <v>11.31</v>
      </c>
      <c r="I115" s="10">
        <v>271.44</v>
      </c>
      <c r="J115" s="22">
        <v>1.3250120455085795E-4</v>
      </c>
    </row>
    <row r="116" spans="1:10" ht="52.15" customHeight="1" x14ac:dyDescent="0.2">
      <c r="A116" s="21" t="s">
        <v>335</v>
      </c>
      <c r="B116" s="8" t="s">
        <v>336</v>
      </c>
      <c r="C116" s="7" t="s">
        <v>95</v>
      </c>
      <c r="D116" s="7" t="s">
        <v>337</v>
      </c>
      <c r="E116" s="9" t="s">
        <v>200</v>
      </c>
      <c r="F116" s="8">
        <v>1</v>
      </c>
      <c r="G116" s="10">
        <v>95.11</v>
      </c>
      <c r="H116" s="10">
        <v>124.83</v>
      </c>
      <c r="I116" s="10">
        <v>124.83</v>
      </c>
      <c r="J116" s="22">
        <v>6.0934738299748001E-5</v>
      </c>
    </row>
    <row r="117" spans="1:10" ht="52.15" customHeight="1" x14ac:dyDescent="0.2">
      <c r="A117" s="21" t="s">
        <v>338</v>
      </c>
      <c r="B117" s="8" t="s">
        <v>339</v>
      </c>
      <c r="C117" s="7" t="s">
        <v>95</v>
      </c>
      <c r="D117" s="7" t="s">
        <v>340</v>
      </c>
      <c r="E117" s="9" t="s">
        <v>200</v>
      </c>
      <c r="F117" s="8">
        <v>5</v>
      </c>
      <c r="G117" s="10">
        <v>36.97</v>
      </c>
      <c r="H117" s="10">
        <v>48.52</v>
      </c>
      <c r="I117" s="10">
        <v>242.6</v>
      </c>
      <c r="J117" s="22">
        <v>1.184231956382189E-4</v>
      </c>
    </row>
    <row r="118" spans="1:10" ht="52.15" customHeight="1" x14ac:dyDescent="0.2">
      <c r="A118" s="21" t="s">
        <v>341</v>
      </c>
      <c r="B118" s="8" t="s">
        <v>342</v>
      </c>
      <c r="C118" s="7" t="s">
        <v>95</v>
      </c>
      <c r="D118" s="7" t="s">
        <v>343</v>
      </c>
      <c r="E118" s="9" t="s">
        <v>200</v>
      </c>
      <c r="F118" s="8">
        <v>1</v>
      </c>
      <c r="G118" s="10">
        <v>11.51</v>
      </c>
      <c r="H118" s="10">
        <v>15.1</v>
      </c>
      <c r="I118" s="10">
        <v>15.1</v>
      </c>
      <c r="J118" s="22">
        <v>7.3709408661875736E-6</v>
      </c>
    </row>
    <row r="119" spans="1:10" ht="39" customHeight="1" x14ac:dyDescent="0.2">
      <c r="A119" s="21" t="s">
        <v>344</v>
      </c>
      <c r="B119" s="8" t="s">
        <v>345</v>
      </c>
      <c r="C119" s="7" t="s">
        <v>95</v>
      </c>
      <c r="D119" s="7" t="s">
        <v>346</v>
      </c>
      <c r="E119" s="9" t="s">
        <v>200</v>
      </c>
      <c r="F119" s="8">
        <v>3</v>
      </c>
      <c r="G119" s="10">
        <v>49.25</v>
      </c>
      <c r="H119" s="10">
        <v>64.64</v>
      </c>
      <c r="I119" s="10">
        <v>193.92</v>
      </c>
      <c r="J119" s="22">
        <v>9.4660453825900286E-5</v>
      </c>
    </row>
    <row r="120" spans="1:10" ht="39" customHeight="1" x14ac:dyDescent="0.2">
      <c r="A120" s="21" t="s">
        <v>347</v>
      </c>
      <c r="B120" s="8" t="s">
        <v>345</v>
      </c>
      <c r="C120" s="7" t="s">
        <v>95</v>
      </c>
      <c r="D120" s="7" t="s">
        <v>348</v>
      </c>
      <c r="E120" s="9" t="s">
        <v>200</v>
      </c>
      <c r="F120" s="8">
        <v>2</v>
      </c>
      <c r="G120" s="10">
        <v>49.25</v>
      </c>
      <c r="H120" s="10">
        <v>64.64</v>
      </c>
      <c r="I120" s="10">
        <v>129.28</v>
      </c>
      <c r="J120" s="22">
        <v>6.3106969217266857E-5</v>
      </c>
    </row>
    <row r="121" spans="1:10" ht="52.15" customHeight="1" x14ac:dyDescent="0.2">
      <c r="A121" s="21" t="s">
        <v>349</v>
      </c>
      <c r="B121" s="8" t="s">
        <v>350</v>
      </c>
      <c r="C121" s="7" t="s">
        <v>95</v>
      </c>
      <c r="D121" s="7" t="s">
        <v>351</v>
      </c>
      <c r="E121" s="9" t="s">
        <v>200</v>
      </c>
      <c r="F121" s="8">
        <v>1</v>
      </c>
      <c r="G121" s="10">
        <v>24.55</v>
      </c>
      <c r="H121" s="10">
        <v>32.22</v>
      </c>
      <c r="I121" s="10">
        <v>32.22</v>
      </c>
      <c r="J121" s="22">
        <v>1.5727928126394943E-5</v>
      </c>
    </row>
    <row r="122" spans="1:10" ht="25.9" customHeight="1" x14ac:dyDescent="0.2">
      <c r="A122" s="21" t="s">
        <v>352</v>
      </c>
      <c r="B122" s="8" t="s">
        <v>353</v>
      </c>
      <c r="C122" s="7" t="s">
        <v>74</v>
      </c>
      <c r="D122" s="7" t="s">
        <v>354</v>
      </c>
      <c r="E122" s="9" t="s">
        <v>200</v>
      </c>
      <c r="F122" s="8">
        <v>1</v>
      </c>
      <c r="G122" s="10">
        <v>15830.17</v>
      </c>
      <c r="H122" s="10">
        <v>20777.09</v>
      </c>
      <c r="I122" s="10">
        <v>20777.09</v>
      </c>
      <c r="J122" s="22">
        <v>1.01421656795667E-2</v>
      </c>
    </row>
    <row r="123" spans="1:10" ht="24" customHeight="1" x14ac:dyDescent="0.2">
      <c r="A123" s="21" t="s">
        <v>355</v>
      </c>
      <c r="B123" s="8" t="s">
        <v>356</v>
      </c>
      <c r="C123" s="7" t="s">
        <v>74</v>
      </c>
      <c r="D123" s="7" t="s">
        <v>357</v>
      </c>
      <c r="E123" s="9" t="s">
        <v>200</v>
      </c>
      <c r="F123" s="8">
        <v>1</v>
      </c>
      <c r="G123" s="10">
        <v>3786.33</v>
      </c>
      <c r="H123" s="10">
        <v>4969.55</v>
      </c>
      <c r="I123" s="10">
        <v>4969.55</v>
      </c>
      <c r="J123" s="22">
        <v>2.425844978911421E-3</v>
      </c>
    </row>
    <row r="124" spans="1:10" ht="25.9" customHeight="1" x14ac:dyDescent="0.2">
      <c r="A124" s="21" t="s">
        <v>358</v>
      </c>
      <c r="B124" s="8" t="s">
        <v>359</v>
      </c>
      <c r="C124" s="7" t="s">
        <v>74</v>
      </c>
      <c r="D124" s="7" t="s">
        <v>360</v>
      </c>
      <c r="E124" s="9" t="s">
        <v>200</v>
      </c>
      <c r="F124" s="8">
        <v>1</v>
      </c>
      <c r="G124" s="10">
        <v>7500.74</v>
      </c>
      <c r="H124" s="10">
        <v>9844.7199999999993</v>
      </c>
      <c r="I124" s="10">
        <v>9844.7199999999993</v>
      </c>
      <c r="J124" s="22">
        <v>4.8056191367002732E-3</v>
      </c>
    </row>
    <row r="125" spans="1:10" ht="24" customHeight="1" x14ac:dyDescent="0.2">
      <c r="A125" s="19" t="s">
        <v>28</v>
      </c>
      <c r="B125" s="4"/>
      <c r="C125" s="4"/>
      <c r="D125" s="4" t="s">
        <v>29</v>
      </c>
      <c r="E125" s="4"/>
      <c r="F125" s="5"/>
      <c r="G125" s="4"/>
      <c r="H125" s="4"/>
      <c r="I125" s="6">
        <v>9867.99</v>
      </c>
      <c r="J125" s="20">
        <v>4.8169781959026695E-3</v>
      </c>
    </row>
    <row r="126" spans="1:10" ht="24" customHeight="1" x14ac:dyDescent="0.2">
      <c r="A126" s="21" t="s">
        <v>361</v>
      </c>
      <c r="B126" s="8" t="s">
        <v>262</v>
      </c>
      <c r="C126" s="7" t="s">
        <v>74</v>
      </c>
      <c r="D126" s="7" t="s">
        <v>263</v>
      </c>
      <c r="E126" s="9" t="s">
        <v>161</v>
      </c>
      <c r="F126" s="8">
        <v>29.33</v>
      </c>
      <c r="G126" s="10">
        <v>87.82</v>
      </c>
      <c r="H126" s="10">
        <v>115.26</v>
      </c>
      <c r="I126" s="10">
        <v>3380.57</v>
      </c>
      <c r="J126" s="22">
        <v>1.650197454570048E-3</v>
      </c>
    </row>
    <row r="127" spans="1:10" ht="24" customHeight="1" x14ac:dyDescent="0.2">
      <c r="A127" s="21" t="s">
        <v>362</v>
      </c>
      <c r="B127" s="8" t="s">
        <v>265</v>
      </c>
      <c r="C127" s="7" t="s">
        <v>74</v>
      </c>
      <c r="D127" s="7" t="s">
        <v>266</v>
      </c>
      <c r="E127" s="9" t="s">
        <v>161</v>
      </c>
      <c r="F127" s="8">
        <v>22.73</v>
      </c>
      <c r="G127" s="10">
        <v>41</v>
      </c>
      <c r="H127" s="10">
        <v>53.81</v>
      </c>
      <c r="I127" s="10">
        <v>1223.0999999999999</v>
      </c>
      <c r="J127" s="22">
        <v>5.9704621016119341E-4</v>
      </c>
    </row>
    <row r="128" spans="1:10" ht="39" customHeight="1" x14ac:dyDescent="0.2">
      <c r="A128" s="21" t="s">
        <v>363</v>
      </c>
      <c r="B128" s="8" t="s">
        <v>364</v>
      </c>
      <c r="C128" s="7" t="s">
        <v>95</v>
      </c>
      <c r="D128" s="7" t="s">
        <v>365</v>
      </c>
      <c r="E128" s="9" t="s">
        <v>200</v>
      </c>
      <c r="F128" s="8">
        <v>12</v>
      </c>
      <c r="G128" s="10">
        <v>137.22999999999999</v>
      </c>
      <c r="H128" s="10">
        <v>180.11</v>
      </c>
      <c r="I128" s="10">
        <v>2161.3200000000002</v>
      </c>
      <c r="J128" s="22">
        <v>1.0550305902588429E-3</v>
      </c>
    </row>
    <row r="129" spans="1:10" ht="39" customHeight="1" x14ac:dyDescent="0.2">
      <c r="A129" s="21" t="s">
        <v>366</v>
      </c>
      <c r="B129" s="8" t="s">
        <v>367</v>
      </c>
      <c r="C129" s="7" t="s">
        <v>95</v>
      </c>
      <c r="D129" s="7" t="s">
        <v>368</v>
      </c>
      <c r="E129" s="9" t="s">
        <v>200</v>
      </c>
      <c r="F129" s="8">
        <v>6</v>
      </c>
      <c r="G129" s="10">
        <v>140.63</v>
      </c>
      <c r="H129" s="10">
        <v>184.57</v>
      </c>
      <c r="I129" s="10">
        <v>1107.42</v>
      </c>
      <c r="J129" s="22">
        <v>5.4057796914128761E-4</v>
      </c>
    </row>
    <row r="130" spans="1:10" ht="39" customHeight="1" x14ac:dyDescent="0.2">
      <c r="A130" s="21" t="s">
        <v>369</v>
      </c>
      <c r="B130" s="8" t="s">
        <v>370</v>
      </c>
      <c r="C130" s="7" t="s">
        <v>95</v>
      </c>
      <c r="D130" s="7" t="s">
        <v>371</v>
      </c>
      <c r="E130" s="9" t="s">
        <v>200</v>
      </c>
      <c r="F130" s="8">
        <v>2</v>
      </c>
      <c r="G130" s="10">
        <v>44.82</v>
      </c>
      <c r="H130" s="10">
        <v>58.82</v>
      </c>
      <c r="I130" s="10">
        <v>117.64</v>
      </c>
      <c r="J130" s="22">
        <v>5.7424998907172593E-5</v>
      </c>
    </row>
    <row r="131" spans="1:10" ht="39" customHeight="1" x14ac:dyDescent="0.2">
      <c r="A131" s="21" t="s">
        <v>372</v>
      </c>
      <c r="B131" s="8" t="s">
        <v>373</v>
      </c>
      <c r="C131" s="7" t="s">
        <v>95</v>
      </c>
      <c r="D131" s="7" t="s">
        <v>374</v>
      </c>
      <c r="E131" s="9" t="s">
        <v>200</v>
      </c>
      <c r="F131" s="8">
        <v>18</v>
      </c>
      <c r="G131" s="10">
        <v>79.489999999999995</v>
      </c>
      <c r="H131" s="10">
        <v>104.33</v>
      </c>
      <c r="I131" s="10">
        <v>1877.94</v>
      </c>
      <c r="J131" s="22">
        <v>9.1670097286412531E-4</v>
      </c>
    </row>
    <row r="132" spans="1:10" ht="24" customHeight="1" x14ac:dyDescent="0.2">
      <c r="A132" s="19" t="s">
        <v>30</v>
      </c>
      <c r="B132" s="4"/>
      <c r="C132" s="4"/>
      <c r="D132" s="4" t="s">
        <v>31</v>
      </c>
      <c r="E132" s="4"/>
      <c r="F132" s="5"/>
      <c r="G132" s="4"/>
      <c r="H132" s="4"/>
      <c r="I132" s="6">
        <v>14753.34</v>
      </c>
      <c r="J132" s="20">
        <v>7.2017216370039586E-3</v>
      </c>
    </row>
    <row r="133" spans="1:10" ht="52.15" customHeight="1" x14ac:dyDescent="0.2">
      <c r="A133" s="21" t="s">
        <v>375</v>
      </c>
      <c r="B133" s="8" t="s">
        <v>376</v>
      </c>
      <c r="C133" s="7" t="s">
        <v>95</v>
      </c>
      <c r="D133" s="7" t="s">
        <v>377</v>
      </c>
      <c r="E133" s="9" t="s">
        <v>161</v>
      </c>
      <c r="F133" s="8">
        <v>8.7799999999999994</v>
      </c>
      <c r="G133" s="10">
        <v>40.96</v>
      </c>
      <c r="H133" s="10">
        <v>53.76</v>
      </c>
      <c r="I133" s="10">
        <v>472.01</v>
      </c>
      <c r="J133" s="22">
        <v>2.3040780120855606E-4</v>
      </c>
    </row>
    <row r="134" spans="1:10" ht="52.15" customHeight="1" x14ac:dyDescent="0.2">
      <c r="A134" s="21" t="s">
        <v>378</v>
      </c>
      <c r="B134" s="8" t="s">
        <v>379</v>
      </c>
      <c r="C134" s="7" t="s">
        <v>95</v>
      </c>
      <c r="D134" s="7" t="s">
        <v>380</v>
      </c>
      <c r="E134" s="9" t="s">
        <v>161</v>
      </c>
      <c r="F134" s="8">
        <v>37.49</v>
      </c>
      <c r="G134" s="10">
        <v>25.6</v>
      </c>
      <c r="H134" s="10">
        <v>33.6</v>
      </c>
      <c r="I134" s="10">
        <v>1259.6600000000001</v>
      </c>
      <c r="J134" s="22">
        <v>6.1489267360939333E-4</v>
      </c>
    </row>
    <row r="135" spans="1:10" ht="39" customHeight="1" x14ac:dyDescent="0.2">
      <c r="A135" s="21" t="s">
        <v>381</v>
      </c>
      <c r="B135" s="8" t="s">
        <v>382</v>
      </c>
      <c r="C135" s="7" t="s">
        <v>95</v>
      </c>
      <c r="D135" s="7" t="s">
        <v>383</v>
      </c>
      <c r="E135" s="9" t="s">
        <v>161</v>
      </c>
      <c r="F135" s="8">
        <v>40.9</v>
      </c>
      <c r="G135" s="10">
        <v>25.9</v>
      </c>
      <c r="H135" s="10">
        <v>33.99</v>
      </c>
      <c r="I135" s="10">
        <v>1390.19</v>
      </c>
      <c r="J135" s="22">
        <v>6.7860982005068225E-4</v>
      </c>
    </row>
    <row r="136" spans="1:10" ht="39" customHeight="1" x14ac:dyDescent="0.2">
      <c r="A136" s="21" t="s">
        <v>384</v>
      </c>
      <c r="B136" s="8" t="s">
        <v>385</v>
      </c>
      <c r="C136" s="7" t="s">
        <v>95</v>
      </c>
      <c r="D136" s="7" t="s">
        <v>386</v>
      </c>
      <c r="E136" s="9" t="s">
        <v>161</v>
      </c>
      <c r="F136" s="8">
        <v>76.650000000000006</v>
      </c>
      <c r="G136" s="10">
        <v>20.94</v>
      </c>
      <c r="H136" s="10">
        <v>27.48</v>
      </c>
      <c r="I136" s="10">
        <v>2106.34</v>
      </c>
      <c r="J136" s="22">
        <v>1.0281925552374526E-3</v>
      </c>
    </row>
    <row r="137" spans="1:10" ht="39" customHeight="1" x14ac:dyDescent="0.2">
      <c r="A137" s="21" t="s">
        <v>387</v>
      </c>
      <c r="B137" s="8" t="s">
        <v>388</v>
      </c>
      <c r="C137" s="7" t="s">
        <v>95</v>
      </c>
      <c r="D137" s="7" t="s">
        <v>389</v>
      </c>
      <c r="E137" s="9" t="s">
        <v>200</v>
      </c>
      <c r="F137" s="8">
        <v>1</v>
      </c>
      <c r="G137" s="10">
        <v>3741.1</v>
      </c>
      <c r="H137" s="10">
        <v>4910.1899999999996</v>
      </c>
      <c r="I137" s="10">
        <v>4910.1899999999996</v>
      </c>
      <c r="J137" s="22">
        <v>2.396868882897057E-3</v>
      </c>
    </row>
    <row r="138" spans="1:10" ht="64.900000000000006" customHeight="1" x14ac:dyDescent="0.2">
      <c r="A138" s="21" t="s">
        <v>390</v>
      </c>
      <c r="B138" s="8" t="s">
        <v>391</v>
      </c>
      <c r="C138" s="7" t="s">
        <v>95</v>
      </c>
      <c r="D138" s="7" t="s">
        <v>392</v>
      </c>
      <c r="E138" s="9" t="s">
        <v>200</v>
      </c>
      <c r="F138" s="8">
        <v>2</v>
      </c>
      <c r="G138" s="10">
        <v>65.84</v>
      </c>
      <c r="H138" s="10">
        <v>86.41</v>
      </c>
      <c r="I138" s="10">
        <v>172.82</v>
      </c>
      <c r="J138" s="22">
        <v>8.4360662284406392E-5</v>
      </c>
    </row>
    <row r="139" spans="1:10" ht="64.900000000000006" customHeight="1" x14ac:dyDescent="0.2">
      <c r="A139" s="21" t="s">
        <v>393</v>
      </c>
      <c r="B139" s="8" t="s">
        <v>394</v>
      </c>
      <c r="C139" s="7" t="s">
        <v>95</v>
      </c>
      <c r="D139" s="7" t="s">
        <v>395</v>
      </c>
      <c r="E139" s="9" t="s">
        <v>200</v>
      </c>
      <c r="F139" s="8">
        <v>4</v>
      </c>
      <c r="G139" s="10">
        <v>44</v>
      </c>
      <c r="H139" s="10">
        <v>57.75</v>
      </c>
      <c r="I139" s="10">
        <v>231</v>
      </c>
      <c r="J139" s="22">
        <v>1.1276075099929334E-4</v>
      </c>
    </row>
    <row r="140" spans="1:10" ht="52.15" customHeight="1" x14ac:dyDescent="0.2">
      <c r="A140" s="21" t="s">
        <v>396</v>
      </c>
      <c r="B140" s="8" t="s">
        <v>397</v>
      </c>
      <c r="C140" s="7" t="s">
        <v>95</v>
      </c>
      <c r="D140" s="7" t="s">
        <v>398</v>
      </c>
      <c r="E140" s="9" t="s">
        <v>200</v>
      </c>
      <c r="F140" s="8">
        <v>20</v>
      </c>
      <c r="G140" s="10">
        <v>5.37</v>
      </c>
      <c r="H140" s="10">
        <v>7.04</v>
      </c>
      <c r="I140" s="10">
        <v>140.80000000000001</v>
      </c>
      <c r="J140" s="22">
        <v>6.8730362513854995E-5</v>
      </c>
    </row>
    <row r="141" spans="1:10" ht="39" customHeight="1" x14ac:dyDescent="0.2">
      <c r="A141" s="21" t="s">
        <v>399</v>
      </c>
      <c r="B141" s="8" t="s">
        <v>400</v>
      </c>
      <c r="C141" s="7" t="s">
        <v>95</v>
      </c>
      <c r="D141" s="7" t="s">
        <v>401</v>
      </c>
      <c r="E141" s="9" t="s">
        <v>200</v>
      </c>
      <c r="F141" s="8">
        <v>8</v>
      </c>
      <c r="G141" s="10">
        <v>11.57</v>
      </c>
      <c r="H141" s="10">
        <v>15.18</v>
      </c>
      <c r="I141" s="10">
        <v>121.44</v>
      </c>
      <c r="J141" s="22">
        <v>5.9279937668199927E-5</v>
      </c>
    </row>
    <row r="142" spans="1:10" ht="39" customHeight="1" x14ac:dyDescent="0.2">
      <c r="A142" s="21" t="s">
        <v>402</v>
      </c>
      <c r="B142" s="8" t="s">
        <v>403</v>
      </c>
      <c r="C142" s="7" t="s">
        <v>95</v>
      </c>
      <c r="D142" s="7" t="s">
        <v>404</v>
      </c>
      <c r="E142" s="9" t="s">
        <v>200</v>
      </c>
      <c r="F142" s="8">
        <v>14</v>
      </c>
      <c r="G142" s="10">
        <v>5.46</v>
      </c>
      <c r="H142" s="10">
        <v>7.16</v>
      </c>
      <c r="I142" s="10">
        <v>100.24</v>
      </c>
      <c r="J142" s="22">
        <v>4.8931331948784259E-5</v>
      </c>
    </row>
    <row r="143" spans="1:10" ht="39" customHeight="1" x14ac:dyDescent="0.2">
      <c r="A143" s="21" t="s">
        <v>405</v>
      </c>
      <c r="B143" s="8" t="s">
        <v>406</v>
      </c>
      <c r="C143" s="7" t="s">
        <v>95</v>
      </c>
      <c r="D143" s="7" t="s">
        <v>407</v>
      </c>
      <c r="E143" s="9" t="s">
        <v>200</v>
      </c>
      <c r="F143" s="8">
        <v>1</v>
      </c>
      <c r="G143" s="10">
        <v>15.76</v>
      </c>
      <c r="H143" s="10">
        <v>20.68</v>
      </c>
      <c r="I143" s="10">
        <v>20.68</v>
      </c>
      <c r="J143" s="22">
        <v>1.0094771994222451E-5</v>
      </c>
    </row>
    <row r="144" spans="1:10" ht="39" customHeight="1" x14ac:dyDescent="0.2">
      <c r="A144" s="21" t="s">
        <v>408</v>
      </c>
      <c r="B144" s="8" t="s">
        <v>409</v>
      </c>
      <c r="C144" s="7" t="s">
        <v>95</v>
      </c>
      <c r="D144" s="7" t="s">
        <v>410</v>
      </c>
      <c r="E144" s="9" t="s">
        <v>200</v>
      </c>
      <c r="F144" s="8">
        <v>1</v>
      </c>
      <c r="G144" s="10">
        <v>9.42</v>
      </c>
      <c r="H144" s="10">
        <v>12.36</v>
      </c>
      <c r="I144" s="10">
        <v>12.36</v>
      </c>
      <c r="J144" s="22">
        <v>6.0334323911310207E-6</v>
      </c>
    </row>
    <row r="145" spans="1:10" ht="39" customHeight="1" x14ac:dyDescent="0.2">
      <c r="A145" s="21" t="s">
        <v>411</v>
      </c>
      <c r="B145" s="8" t="s">
        <v>412</v>
      </c>
      <c r="C145" s="7" t="s">
        <v>95</v>
      </c>
      <c r="D145" s="7" t="s">
        <v>413</v>
      </c>
      <c r="E145" s="9" t="s">
        <v>200</v>
      </c>
      <c r="F145" s="8">
        <v>5</v>
      </c>
      <c r="G145" s="10">
        <v>26.66</v>
      </c>
      <c r="H145" s="10">
        <v>34.99</v>
      </c>
      <c r="I145" s="10">
        <v>174.95</v>
      </c>
      <c r="J145" s="22">
        <v>8.5400404274140127E-5</v>
      </c>
    </row>
    <row r="146" spans="1:10" ht="39" customHeight="1" x14ac:dyDescent="0.2">
      <c r="A146" s="21" t="s">
        <v>414</v>
      </c>
      <c r="B146" s="8" t="s">
        <v>415</v>
      </c>
      <c r="C146" s="7" t="s">
        <v>95</v>
      </c>
      <c r="D146" s="7" t="s">
        <v>416</v>
      </c>
      <c r="E146" s="9" t="s">
        <v>200</v>
      </c>
      <c r="F146" s="8">
        <v>5</v>
      </c>
      <c r="G146" s="10">
        <v>19.41</v>
      </c>
      <c r="H146" s="10">
        <v>25.47</v>
      </c>
      <c r="I146" s="10">
        <v>127.35</v>
      </c>
      <c r="J146" s="22">
        <v>6.2164855583376658E-5</v>
      </c>
    </row>
    <row r="147" spans="1:10" ht="39" customHeight="1" x14ac:dyDescent="0.2">
      <c r="A147" s="21" t="s">
        <v>417</v>
      </c>
      <c r="B147" s="8" t="s">
        <v>418</v>
      </c>
      <c r="C147" s="7" t="s">
        <v>95</v>
      </c>
      <c r="D147" s="7" t="s">
        <v>419</v>
      </c>
      <c r="E147" s="9" t="s">
        <v>200</v>
      </c>
      <c r="F147" s="8">
        <v>2</v>
      </c>
      <c r="G147" s="10">
        <v>10.7</v>
      </c>
      <c r="H147" s="10">
        <v>14.04</v>
      </c>
      <c r="I147" s="10">
        <v>28.08</v>
      </c>
      <c r="J147" s="22">
        <v>1.370702116043358E-5</v>
      </c>
    </row>
    <row r="148" spans="1:10" ht="39" customHeight="1" x14ac:dyDescent="0.2">
      <c r="A148" s="21" t="s">
        <v>420</v>
      </c>
      <c r="B148" s="8" t="s">
        <v>421</v>
      </c>
      <c r="C148" s="7" t="s">
        <v>95</v>
      </c>
      <c r="D148" s="7" t="s">
        <v>422</v>
      </c>
      <c r="E148" s="9" t="s">
        <v>200</v>
      </c>
      <c r="F148" s="8">
        <v>2</v>
      </c>
      <c r="G148" s="10">
        <v>39.869999999999997</v>
      </c>
      <c r="H148" s="10">
        <v>52.32</v>
      </c>
      <c r="I148" s="10">
        <v>104.64</v>
      </c>
      <c r="J148" s="22">
        <v>5.1079155777342228E-5</v>
      </c>
    </row>
    <row r="149" spans="1:10" ht="39" customHeight="1" x14ac:dyDescent="0.2">
      <c r="A149" s="21" t="s">
        <v>423</v>
      </c>
      <c r="B149" s="8" t="s">
        <v>424</v>
      </c>
      <c r="C149" s="7" t="s">
        <v>95</v>
      </c>
      <c r="D149" s="7" t="s">
        <v>425</v>
      </c>
      <c r="E149" s="9" t="s">
        <v>200</v>
      </c>
      <c r="F149" s="8">
        <v>1</v>
      </c>
      <c r="G149" s="10">
        <v>8.36</v>
      </c>
      <c r="H149" s="10">
        <v>10.97</v>
      </c>
      <c r="I149" s="10">
        <v>10.97</v>
      </c>
      <c r="J149" s="22">
        <v>5.3549153180183891E-6</v>
      </c>
    </row>
    <row r="150" spans="1:10" ht="52.15" customHeight="1" x14ac:dyDescent="0.2">
      <c r="A150" s="21" t="s">
        <v>426</v>
      </c>
      <c r="B150" s="8" t="s">
        <v>427</v>
      </c>
      <c r="C150" s="7" t="s">
        <v>95</v>
      </c>
      <c r="D150" s="7" t="s">
        <v>428</v>
      </c>
      <c r="E150" s="9" t="s">
        <v>200</v>
      </c>
      <c r="F150" s="8">
        <v>3</v>
      </c>
      <c r="G150" s="10">
        <v>49.53</v>
      </c>
      <c r="H150" s="10">
        <v>65</v>
      </c>
      <c r="I150" s="10">
        <v>195</v>
      </c>
      <c r="J150" s="22">
        <v>9.5187646947455414E-5</v>
      </c>
    </row>
    <row r="151" spans="1:10" ht="52.15" customHeight="1" x14ac:dyDescent="0.2">
      <c r="A151" s="21" t="s">
        <v>429</v>
      </c>
      <c r="B151" s="8" t="s">
        <v>430</v>
      </c>
      <c r="C151" s="7" t="s">
        <v>95</v>
      </c>
      <c r="D151" s="7" t="s">
        <v>431</v>
      </c>
      <c r="E151" s="9" t="s">
        <v>200</v>
      </c>
      <c r="F151" s="8">
        <v>12</v>
      </c>
      <c r="G151" s="10">
        <v>15.3</v>
      </c>
      <c r="H151" s="10">
        <v>20.079999999999998</v>
      </c>
      <c r="I151" s="10">
        <v>240.96</v>
      </c>
      <c r="J151" s="22">
        <v>1.1762264312030184E-4</v>
      </c>
    </row>
    <row r="152" spans="1:10" ht="39" customHeight="1" x14ac:dyDescent="0.2">
      <c r="A152" s="21" t="s">
        <v>432</v>
      </c>
      <c r="B152" s="8" t="s">
        <v>433</v>
      </c>
      <c r="C152" s="7" t="s">
        <v>95</v>
      </c>
      <c r="D152" s="7" t="s">
        <v>434</v>
      </c>
      <c r="E152" s="9" t="s">
        <v>200</v>
      </c>
      <c r="F152" s="8">
        <v>1</v>
      </c>
      <c r="G152" s="10">
        <v>16.3</v>
      </c>
      <c r="H152" s="10">
        <v>21.39</v>
      </c>
      <c r="I152" s="10">
        <v>21.39</v>
      </c>
      <c r="J152" s="22">
        <v>1.0441352657467033E-5</v>
      </c>
    </row>
    <row r="153" spans="1:10" ht="39" customHeight="1" x14ac:dyDescent="0.2">
      <c r="A153" s="21" t="s">
        <v>435</v>
      </c>
      <c r="B153" s="8" t="s">
        <v>436</v>
      </c>
      <c r="C153" s="7" t="s">
        <v>95</v>
      </c>
      <c r="D153" s="7" t="s">
        <v>437</v>
      </c>
      <c r="E153" s="9" t="s">
        <v>200</v>
      </c>
      <c r="F153" s="8">
        <v>18</v>
      </c>
      <c r="G153" s="10">
        <v>8.18</v>
      </c>
      <c r="H153" s="10">
        <v>10.73</v>
      </c>
      <c r="I153" s="10">
        <v>193.14</v>
      </c>
      <c r="J153" s="22">
        <v>9.4279703238110454E-5</v>
      </c>
    </row>
    <row r="154" spans="1:10" ht="39" customHeight="1" x14ac:dyDescent="0.2">
      <c r="A154" s="21" t="s">
        <v>438</v>
      </c>
      <c r="B154" s="8" t="s">
        <v>439</v>
      </c>
      <c r="C154" s="7" t="s">
        <v>95</v>
      </c>
      <c r="D154" s="7" t="s">
        <v>440</v>
      </c>
      <c r="E154" s="9" t="s">
        <v>200</v>
      </c>
      <c r="F154" s="8">
        <v>4</v>
      </c>
      <c r="G154" s="10">
        <v>15.79</v>
      </c>
      <c r="H154" s="10">
        <v>20.72</v>
      </c>
      <c r="I154" s="10">
        <v>82.88</v>
      </c>
      <c r="J154" s="22">
        <v>4.0457190661564643E-5</v>
      </c>
    </row>
    <row r="155" spans="1:10" ht="39" customHeight="1" x14ac:dyDescent="0.2">
      <c r="A155" s="21" t="s">
        <v>441</v>
      </c>
      <c r="B155" s="8" t="s">
        <v>442</v>
      </c>
      <c r="C155" s="7" t="s">
        <v>95</v>
      </c>
      <c r="D155" s="7" t="s">
        <v>443</v>
      </c>
      <c r="E155" s="9" t="s">
        <v>200</v>
      </c>
      <c r="F155" s="8">
        <v>17</v>
      </c>
      <c r="G155" s="10">
        <v>12.32</v>
      </c>
      <c r="H155" s="10">
        <v>16.170000000000002</v>
      </c>
      <c r="I155" s="10">
        <v>274.89</v>
      </c>
      <c r="J155" s="22">
        <v>1.3418529368915908E-4</v>
      </c>
    </row>
    <row r="156" spans="1:10" ht="39" customHeight="1" x14ac:dyDescent="0.2">
      <c r="A156" s="21" t="s">
        <v>444</v>
      </c>
      <c r="B156" s="8" t="s">
        <v>445</v>
      </c>
      <c r="C156" s="7" t="s">
        <v>95</v>
      </c>
      <c r="D156" s="7" t="s">
        <v>446</v>
      </c>
      <c r="E156" s="9" t="s">
        <v>200</v>
      </c>
      <c r="F156" s="8">
        <v>2</v>
      </c>
      <c r="G156" s="10">
        <v>38.6</v>
      </c>
      <c r="H156" s="10">
        <v>50.66</v>
      </c>
      <c r="I156" s="10">
        <v>101.32</v>
      </c>
      <c r="J156" s="22">
        <v>4.9458525070339401E-5</v>
      </c>
    </row>
    <row r="157" spans="1:10" ht="39" customHeight="1" x14ac:dyDescent="0.2">
      <c r="A157" s="21" t="s">
        <v>447</v>
      </c>
      <c r="B157" s="8" t="s">
        <v>448</v>
      </c>
      <c r="C157" s="7" t="s">
        <v>95</v>
      </c>
      <c r="D157" s="7" t="s">
        <v>449</v>
      </c>
      <c r="E157" s="9" t="s">
        <v>200</v>
      </c>
      <c r="F157" s="8">
        <v>2</v>
      </c>
      <c r="G157" s="10">
        <v>11.7</v>
      </c>
      <c r="H157" s="10">
        <v>15.35</v>
      </c>
      <c r="I157" s="10">
        <v>30.7</v>
      </c>
      <c r="J157" s="22">
        <v>1.4985952621984007E-5</v>
      </c>
    </row>
    <row r="158" spans="1:10" ht="39" customHeight="1" x14ac:dyDescent="0.2">
      <c r="A158" s="21" t="s">
        <v>450</v>
      </c>
      <c r="B158" s="8" t="s">
        <v>451</v>
      </c>
      <c r="C158" s="7" t="s">
        <v>95</v>
      </c>
      <c r="D158" s="7" t="s">
        <v>452</v>
      </c>
      <c r="E158" s="9" t="s">
        <v>200</v>
      </c>
      <c r="F158" s="8">
        <v>1</v>
      </c>
      <c r="G158" s="10">
        <v>9.84</v>
      </c>
      <c r="H158" s="10">
        <v>12.91</v>
      </c>
      <c r="I158" s="10">
        <v>12.91</v>
      </c>
      <c r="J158" s="22">
        <v>6.301910369700766E-6</v>
      </c>
    </row>
    <row r="159" spans="1:10" ht="39" customHeight="1" x14ac:dyDescent="0.2">
      <c r="A159" s="21" t="s">
        <v>453</v>
      </c>
      <c r="B159" s="8" t="s">
        <v>454</v>
      </c>
      <c r="C159" s="7" t="s">
        <v>95</v>
      </c>
      <c r="D159" s="7" t="s">
        <v>455</v>
      </c>
      <c r="E159" s="9" t="s">
        <v>200</v>
      </c>
      <c r="F159" s="8">
        <v>9</v>
      </c>
      <c r="G159" s="10">
        <v>89.3</v>
      </c>
      <c r="H159" s="10">
        <v>117.2</v>
      </c>
      <c r="I159" s="10">
        <v>1054.8</v>
      </c>
      <c r="J159" s="22">
        <v>5.1489194871885116E-4</v>
      </c>
    </row>
    <row r="160" spans="1:10" ht="39" customHeight="1" x14ac:dyDescent="0.2">
      <c r="A160" s="21" t="s">
        <v>456</v>
      </c>
      <c r="B160" s="8" t="s">
        <v>457</v>
      </c>
      <c r="C160" s="7" t="s">
        <v>95</v>
      </c>
      <c r="D160" s="7" t="s">
        <v>458</v>
      </c>
      <c r="E160" s="9" t="s">
        <v>200</v>
      </c>
      <c r="F160" s="8">
        <v>2</v>
      </c>
      <c r="G160" s="10">
        <v>84.76</v>
      </c>
      <c r="H160" s="10">
        <v>111.24</v>
      </c>
      <c r="I160" s="10">
        <v>222.48</v>
      </c>
      <c r="J160" s="22">
        <v>1.0860178304035837E-4</v>
      </c>
    </row>
    <row r="161" spans="1:10" ht="25.9" customHeight="1" x14ac:dyDescent="0.2">
      <c r="A161" s="21" t="s">
        <v>459</v>
      </c>
      <c r="B161" s="8" t="s">
        <v>460</v>
      </c>
      <c r="C161" s="7" t="s">
        <v>95</v>
      </c>
      <c r="D161" s="7" t="s">
        <v>461</v>
      </c>
      <c r="E161" s="9" t="s">
        <v>200</v>
      </c>
      <c r="F161" s="8">
        <v>1</v>
      </c>
      <c r="G161" s="10">
        <v>80.430000000000007</v>
      </c>
      <c r="H161" s="10">
        <v>105.56</v>
      </c>
      <c r="I161" s="10">
        <v>105.56</v>
      </c>
      <c r="J161" s="22">
        <v>5.1528246214222532E-5</v>
      </c>
    </row>
    <row r="162" spans="1:10" ht="39" customHeight="1" x14ac:dyDescent="0.2">
      <c r="A162" s="21" t="s">
        <v>462</v>
      </c>
      <c r="B162" s="8" t="s">
        <v>463</v>
      </c>
      <c r="C162" s="7" t="s">
        <v>95</v>
      </c>
      <c r="D162" s="7" t="s">
        <v>464</v>
      </c>
      <c r="E162" s="9" t="s">
        <v>200</v>
      </c>
      <c r="F162" s="8">
        <v>1</v>
      </c>
      <c r="G162" s="10">
        <v>20.64</v>
      </c>
      <c r="H162" s="10">
        <v>27.09</v>
      </c>
      <c r="I162" s="10">
        <v>27.09</v>
      </c>
      <c r="J162" s="22">
        <v>1.3223760799008037E-5</v>
      </c>
    </row>
    <row r="163" spans="1:10" ht="39" customHeight="1" x14ac:dyDescent="0.2">
      <c r="A163" s="21" t="s">
        <v>465</v>
      </c>
      <c r="B163" s="8" t="s">
        <v>463</v>
      </c>
      <c r="C163" s="7" t="s">
        <v>95</v>
      </c>
      <c r="D163" s="7" t="s">
        <v>466</v>
      </c>
      <c r="E163" s="9" t="s">
        <v>200</v>
      </c>
      <c r="F163" s="8">
        <v>1</v>
      </c>
      <c r="G163" s="10">
        <v>20.64</v>
      </c>
      <c r="H163" s="10">
        <v>27.09</v>
      </c>
      <c r="I163" s="10">
        <v>27.09</v>
      </c>
      <c r="J163" s="22">
        <v>1.3223760799008037E-5</v>
      </c>
    </row>
    <row r="164" spans="1:10" ht="52.15" customHeight="1" x14ac:dyDescent="0.2">
      <c r="A164" s="21" t="s">
        <v>467</v>
      </c>
      <c r="B164" s="8" t="s">
        <v>468</v>
      </c>
      <c r="C164" s="7" t="s">
        <v>95</v>
      </c>
      <c r="D164" s="7" t="s">
        <v>469</v>
      </c>
      <c r="E164" s="9" t="s">
        <v>200</v>
      </c>
      <c r="F164" s="8">
        <v>1</v>
      </c>
      <c r="G164" s="10">
        <v>21.47</v>
      </c>
      <c r="H164" s="10">
        <v>28.17</v>
      </c>
      <c r="I164" s="10">
        <v>28.17</v>
      </c>
      <c r="J164" s="22">
        <v>1.3750953920563175E-5</v>
      </c>
    </row>
    <row r="165" spans="1:10" ht="52.15" customHeight="1" x14ac:dyDescent="0.2">
      <c r="A165" s="21" t="s">
        <v>470</v>
      </c>
      <c r="B165" s="8" t="s">
        <v>471</v>
      </c>
      <c r="C165" s="7" t="s">
        <v>95</v>
      </c>
      <c r="D165" s="7" t="s">
        <v>472</v>
      </c>
      <c r="E165" s="9" t="s">
        <v>200</v>
      </c>
      <c r="F165" s="8">
        <v>8</v>
      </c>
      <c r="G165" s="10">
        <v>19.75</v>
      </c>
      <c r="H165" s="10">
        <v>25.92</v>
      </c>
      <c r="I165" s="10">
        <v>207.36</v>
      </c>
      <c r="J165" s="22">
        <v>1.0122107933858644E-4</v>
      </c>
    </row>
    <row r="166" spans="1:10" ht="25.9" customHeight="1" x14ac:dyDescent="0.2">
      <c r="A166" s="21" t="s">
        <v>473</v>
      </c>
      <c r="B166" s="8" t="s">
        <v>474</v>
      </c>
      <c r="C166" s="7" t="s">
        <v>95</v>
      </c>
      <c r="D166" s="7" t="s">
        <v>475</v>
      </c>
      <c r="E166" s="9" t="s">
        <v>200</v>
      </c>
      <c r="F166" s="8">
        <v>1</v>
      </c>
      <c r="G166" s="10">
        <v>47.77</v>
      </c>
      <c r="H166" s="10">
        <v>62.69</v>
      </c>
      <c r="I166" s="10">
        <v>62.69</v>
      </c>
      <c r="J166" s="22">
        <v>3.0601608139158871E-5</v>
      </c>
    </row>
    <row r="167" spans="1:10" ht="39" customHeight="1" x14ac:dyDescent="0.2">
      <c r="A167" s="21" t="s">
        <v>476</v>
      </c>
      <c r="B167" s="8" t="s">
        <v>477</v>
      </c>
      <c r="C167" s="7" t="s">
        <v>95</v>
      </c>
      <c r="D167" s="7" t="s">
        <v>478</v>
      </c>
      <c r="E167" s="9" t="s">
        <v>200</v>
      </c>
      <c r="F167" s="8">
        <v>8</v>
      </c>
      <c r="G167" s="10">
        <v>27.33</v>
      </c>
      <c r="H167" s="10">
        <v>35.869999999999997</v>
      </c>
      <c r="I167" s="10">
        <v>286.95999999999998</v>
      </c>
      <c r="J167" s="22">
        <v>1.4007716496431695E-4</v>
      </c>
    </row>
    <row r="168" spans="1:10" ht="39" customHeight="1" x14ac:dyDescent="0.2">
      <c r="A168" s="21" t="s">
        <v>479</v>
      </c>
      <c r="B168" s="8" t="s">
        <v>480</v>
      </c>
      <c r="C168" s="7" t="s">
        <v>95</v>
      </c>
      <c r="D168" s="7" t="s">
        <v>481</v>
      </c>
      <c r="E168" s="9" t="s">
        <v>200</v>
      </c>
      <c r="F168" s="8">
        <v>1</v>
      </c>
      <c r="G168" s="10">
        <v>23.53</v>
      </c>
      <c r="H168" s="10">
        <v>30.88</v>
      </c>
      <c r="I168" s="10">
        <v>30.88</v>
      </c>
      <c r="J168" s="22">
        <v>1.5073818142243197E-5</v>
      </c>
    </row>
    <row r="169" spans="1:10" ht="39" customHeight="1" x14ac:dyDescent="0.2">
      <c r="A169" s="21" t="s">
        <v>482</v>
      </c>
      <c r="B169" s="8" t="s">
        <v>483</v>
      </c>
      <c r="C169" s="7" t="s">
        <v>95</v>
      </c>
      <c r="D169" s="7" t="s">
        <v>484</v>
      </c>
      <c r="E169" s="9" t="s">
        <v>200</v>
      </c>
      <c r="F169" s="8">
        <v>11</v>
      </c>
      <c r="G169" s="10">
        <v>11.32</v>
      </c>
      <c r="H169" s="10">
        <v>14.85</v>
      </c>
      <c r="I169" s="10">
        <v>163.35</v>
      </c>
      <c r="J169" s="22">
        <v>7.973795963521458E-5</v>
      </c>
    </row>
    <row r="170" spans="1:10" ht="24" customHeight="1" x14ac:dyDescent="0.2">
      <c r="A170" s="19" t="s">
        <v>32</v>
      </c>
      <c r="B170" s="4"/>
      <c r="C170" s="4"/>
      <c r="D170" s="4" t="s">
        <v>33</v>
      </c>
      <c r="E170" s="4"/>
      <c r="F170" s="5"/>
      <c r="G170" s="4"/>
      <c r="H170" s="4"/>
      <c r="I170" s="6">
        <v>21105.46</v>
      </c>
      <c r="J170" s="20">
        <v>1.0302456795608423E-2</v>
      </c>
    </row>
    <row r="171" spans="1:10" ht="24" customHeight="1" x14ac:dyDescent="0.2">
      <c r="A171" s="21" t="s">
        <v>485</v>
      </c>
      <c r="B171" s="8" t="s">
        <v>486</v>
      </c>
      <c r="C171" s="7" t="s">
        <v>74</v>
      </c>
      <c r="D171" s="7" t="s">
        <v>487</v>
      </c>
      <c r="E171" s="9" t="s">
        <v>200</v>
      </c>
      <c r="F171" s="8">
        <v>5</v>
      </c>
      <c r="G171" s="10">
        <v>152.05000000000001</v>
      </c>
      <c r="H171" s="10">
        <v>199.56</v>
      </c>
      <c r="I171" s="10">
        <v>997.8</v>
      </c>
      <c r="J171" s="22">
        <v>4.8706786730344113E-4</v>
      </c>
    </row>
    <row r="172" spans="1:10" ht="24" customHeight="1" x14ac:dyDescent="0.2">
      <c r="A172" s="21" t="s">
        <v>488</v>
      </c>
      <c r="B172" s="8" t="s">
        <v>489</v>
      </c>
      <c r="C172" s="7" t="s">
        <v>74</v>
      </c>
      <c r="D172" s="7" t="s">
        <v>490</v>
      </c>
      <c r="E172" s="9" t="s">
        <v>200</v>
      </c>
      <c r="F172" s="8">
        <v>5</v>
      </c>
      <c r="G172" s="10">
        <v>434.83</v>
      </c>
      <c r="H172" s="10">
        <v>570.71</v>
      </c>
      <c r="I172" s="10">
        <v>2853.55</v>
      </c>
      <c r="J172" s="22">
        <v>1.3929369740867251E-3</v>
      </c>
    </row>
    <row r="173" spans="1:10" ht="25.9" customHeight="1" x14ac:dyDescent="0.2">
      <c r="A173" s="21" t="s">
        <v>491</v>
      </c>
      <c r="B173" s="8" t="s">
        <v>492</v>
      </c>
      <c r="C173" s="7" t="s">
        <v>74</v>
      </c>
      <c r="D173" s="7" t="s">
        <v>493</v>
      </c>
      <c r="E173" s="9" t="s">
        <v>200</v>
      </c>
      <c r="F173" s="8">
        <v>1</v>
      </c>
      <c r="G173" s="10">
        <v>1123.53</v>
      </c>
      <c r="H173" s="10">
        <v>1474.63</v>
      </c>
      <c r="I173" s="10">
        <v>1474.63</v>
      </c>
      <c r="J173" s="22">
        <v>7.1982851188782655E-4</v>
      </c>
    </row>
    <row r="174" spans="1:10" ht="24" customHeight="1" x14ac:dyDescent="0.2">
      <c r="A174" s="21" t="s">
        <v>494</v>
      </c>
      <c r="B174" s="8" t="s">
        <v>495</v>
      </c>
      <c r="C174" s="7" t="s">
        <v>74</v>
      </c>
      <c r="D174" s="7" t="s">
        <v>496</v>
      </c>
      <c r="E174" s="9" t="s">
        <v>200</v>
      </c>
      <c r="F174" s="8">
        <v>2</v>
      </c>
      <c r="G174" s="10">
        <v>48.94</v>
      </c>
      <c r="H174" s="10">
        <v>64.23</v>
      </c>
      <c r="I174" s="10">
        <v>128.46</v>
      </c>
      <c r="J174" s="22">
        <v>6.2706692958308321E-5</v>
      </c>
    </row>
    <row r="175" spans="1:10" ht="24" customHeight="1" x14ac:dyDescent="0.2">
      <c r="A175" s="21" t="s">
        <v>497</v>
      </c>
      <c r="B175" s="8" t="s">
        <v>498</v>
      </c>
      <c r="C175" s="7" t="s">
        <v>74</v>
      </c>
      <c r="D175" s="7" t="s">
        <v>499</v>
      </c>
      <c r="E175" s="9" t="s">
        <v>200</v>
      </c>
      <c r="F175" s="8">
        <v>1</v>
      </c>
      <c r="G175" s="10">
        <v>857.16</v>
      </c>
      <c r="H175" s="10">
        <v>1125.02</v>
      </c>
      <c r="I175" s="10">
        <v>1125.02</v>
      </c>
      <c r="J175" s="22">
        <v>5.4916926445551951E-4</v>
      </c>
    </row>
    <row r="176" spans="1:10" ht="25.9" customHeight="1" x14ac:dyDescent="0.2">
      <c r="A176" s="21" t="s">
        <v>500</v>
      </c>
      <c r="B176" s="8" t="s">
        <v>501</v>
      </c>
      <c r="C176" s="7" t="s">
        <v>74</v>
      </c>
      <c r="D176" s="7" t="s">
        <v>502</v>
      </c>
      <c r="E176" s="9" t="s">
        <v>200</v>
      </c>
      <c r="F176" s="8">
        <v>6</v>
      </c>
      <c r="G176" s="10">
        <v>100.07</v>
      </c>
      <c r="H176" s="10">
        <v>131.34</v>
      </c>
      <c r="I176" s="10">
        <v>788.04</v>
      </c>
      <c r="J176" s="22">
        <v>3.8467524769473214E-4</v>
      </c>
    </row>
    <row r="177" spans="1:10" ht="24" customHeight="1" x14ac:dyDescent="0.2">
      <c r="A177" s="21" t="s">
        <v>503</v>
      </c>
      <c r="B177" s="8" t="s">
        <v>504</v>
      </c>
      <c r="C177" s="7" t="s">
        <v>74</v>
      </c>
      <c r="D177" s="7" t="s">
        <v>505</v>
      </c>
      <c r="E177" s="9" t="s">
        <v>200</v>
      </c>
      <c r="F177" s="8">
        <v>2</v>
      </c>
      <c r="G177" s="10">
        <v>80.55</v>
      </c>
      <c r="H177" s="10">
        <v>105.72</v>
      </c>
      <c r="I177" s="10">
        <v>211.44</v>
      </c>
      <c r="J177" s="22">
        <v>1.0321269779779474E-4</v>
      </c>
    </row>
    <row r="178" spans="1:10" ht="24" customHeight="1" x14ac:dyDescent="0.2">
      <c r="A178" s="21" t="s">
        <v>506</v>
      </c>
      <c r="B178" s="8" t="s">
        <v>507</v>
      </c>
      <c r="C178" s="7" t="s">
        <v>74</v>
      </c>
      <c r="D178" s="7" t="s">
        <v>508</v>
      </c>
      <c r="E178" s="9" t="s">
        <v>200</v>
      </c>
      <c r="F178" s="8">
        <v>5</v>
      </c>
      <c r="G178" s="10">
        <v>107.42</v>
      </c>
      <c r="H178" s="10">
        <v>140.97999999999999</v>
      </c>
      <c r="I178" s="10">
        <v>704.9</v>
      </c>
      <c r="J178" s="22">
        <v>3.4409114017057088E-4</v>
      </c>
    </row>
    <row r="179" spans="1:10" ht="24" customHeight="1" x14ac:dyDescent="0.2">
      <c r="A179" s="21" t="s">
        <v>509</v>
      </c>
      <c r="B179" s="8" t="s">
        <v>510</v>
      </c>
      <c r="C179" s="7" t="s">
        <v>74</v>
      </c>
      <c r="D179" s="7" t="s">
        <v>511</v>
      </c>
      <c r="E179" s="9" t="s">
        <v>200</v>
      </c>
      <c r="F179" s="8">
        <v>2</v>
      </c>
      <c r="G179" s="10">
        <v>78.87</v>
      </c>
      <c r="H179" s="10">
        <v>103.51</v>
      </c>
      <c r="I179" s="10">
        <v>207.02</v>
      </c>
      <c r="J179" s="22">
        <v>1.0105511113365241E-4</v>
      </c>
    </row>
    <row r="180" spans="1:10" ht="24" customHeight="1" x14ac:dyDescent="0.2">
      <c r="A180" s="21" t="s">
        <v>512</v>
      </c>
      <c r="B180" s="8" t="s">
        <v>513</v>
      </c>
      <c r="C180" s="7" t="s">
        <v>74</v>
      </c>
      <c r="D180" s="7" t="s">
        <v>514</v>
      </c>
      <c r="E180" s="9" t="s">
        <v>200</v>
      </c>
      <c r="F180" s="8">
        <v>5</v>
      </c>
      <c r="G180" s="10">
        <v>227.59</v>
      </c>
      <c r="H180" s="10">
        <v>298.70999999999998</v>
      </c>
      <c r="I180" s="10">
        <v>1493.55</v>
      </c>
      <c r="J180" s="22">
        <v>7.2906415435062589E-4</v>
      </c>
    </row>
    <row r="181" spans="1:10" ht="24" customHeight="1" x14ac:dyDescent="0.2">
      <c r="A181" s="21" t="s">
        <v>515</v>
      </c>
      <c r="B181" s="8" t="s">
        <v>516</v>
      </c>
      <c r="C181" s="7" t="s">
        <v>74</v>
      </c>
      <c r="D181" s="7" t="s">
        <v>517</v>
      </c>
      <c r="E181" s="9" t="s">
        <v>200</v>
      </c>
      <c r="F181" s="8">
        <v>2</v>
      </c>
      <c r="G181" s="10">
        <v>667.93</v>
      </c>
      <c r="H181" s="10">
        <v>876.65</v>
      </c>
      <c r="I181" s="10">
        <v>1753.3</v>
      </c>
      <c r="J181" s="22">
        <v>8.5585898150242863E-4</v>
      </c>
    </row>
    <row r="182" spans="1:10" ht="24" customHeight="1" x14ac:dyDescent="0.2">
      <c r="A182" s="21" t="s">
        <v>518</v>
      </c>
      <c r="B182" s="8" t="s">
        <v>519</v>
      </c>
      <c r="C182" s="7" t="s">
        <v>74</v>
      </c>
      <c r="D182" s="7" t="s">
        <v>520</v>
      </c>
      <c r="E182" s="9" t="s">
        <v>200</v>
      </c>
      <c r="F182" s="8">
        <v>1</v>
      </c>
      <c r="G182" s="10">
        <v>4781.01</v>
      </c>
      <c r="H182" s="10">
        <v>6275.07</v>
      </c>
      <c r="I182" s="10">
        <v>6275.07</v>
      </c>
      <c r="J182" s="22">
        <v>3.0631238345157387E-3</v>
      </c>
    </row>
    <row r="183" spans="1:10" ht="24" customHeight="1" x14ac:dyDescent="0.2">
      <c r="A183" s="21" t="s">
        <v>521</v>
      </c>
      <c r="B183" s="8" t="s">
        <v>522</v>
      </c>
      <c r="C183" s="7" t="s">
        <v>74</v>
      </c>
      <c r="D183" s="7" t="s">
        <v>523</v>
      </c>
      <c r="E183" s="9" t="s">
        <v>200</v>
      </c>
      <c r="F183" s="8">
        <v>2</v>
      </c>
      <c r="G183" s="10">
        <v>71.099999999999994</v>
      </c>
      <c r="H183" s="10">
        <v>93.31</v>
      </c>
      <c r="I183" s="10">
        <v>186.62</v>
      </c>
      <c r="J183" s="22">
        <v>9.1097018837610927E-5</v>
      </c>
    </row>
    <row r="184" spans="1:10" ht="24" customHeight="1" x14ac:dyDescent="0.2">
      <c r="A184" s="21" t="s">
        <v>524</v>
      </c>
      <c r="B184" s="8" t="s">
        <v>525</v>
      </c>
      <c r="C184" s="7" t="s">
        <v>74</v>
      </c>
      <c r="D184" s="7" t="s">
        <v>526</v>
      </c>
      <c r="E184" s="9" t="s">
        <v>200</v>
      </c>
      <c r="F184" s="8">
        <v>2</v>
      </c>
      <c r="G184" s="10">
        <v>93.12</v>
      </c>
      <c r="H184" s="10">
        <v>122.22</v>
      </c>
      <c r="I184" s="10">
        <v>244.44</v>
      </c>
      <c r="J184" s="22">
        <v>1.193213765119795E-4</v>
      </c>
    </row>
    <row r="185" spans="1:10" ht="25.9" customHeight="1" x14ac:dyDescent="0.2">
      <c r="A185" s="23" t="s">
        <v>527</v>
      </c>
      <c r="B185" s="12" t="s">
        <v>528</v>
      </c>
      <c r="C185" s="11" t="s">
        <v>95</v>
      </c>
      <c r="D185" s="11" t="s">
        <v>529</v>
      </c>
      <c r="E185" s="13" t="s">
        <v>200</v>
      </c>
      <c r="F185" s="12">
        <v>6</v>
      </c>
      <c r="G185" s="14">
        <v>18.95</v>
      </c>
      <c r="H185" s="14">
        <v>24.87</v>
      </c>
      <c r="I185" s="14">
        <v>149.22</v>
      </c>
      <c r="J185" s="24">
        <v>7.2840516294868187E-5</v>
      </c>
    </row>
    <row r="186" spans="1:10" ht="39" customHeight="1" x14ac:dyDescent="0.2">
      <c r="A186" s="21" t="s">
        <v>530</v>
      </c>
      <c r="B186" s="8" t="s">
        <v>531</v>
      </c>
      <c r="C186" s="7" t="s">
        <v>95</v>
      </c>
      <c r="D186" s="7" t="s">
        <v>532</v>
      </c>
      <c r="E186" s="9" t="s">
        <v>200</v>
      </c>
      <c r="F186" s="8">
        <v>2</v>
      </c>
      <c r="G186" s="10">
        <v>342.85</v>
      </c>
      <c r="H186" s="10">
        <v>449.99</v>
      </c>
      <c r="I186" s="10">
        <v>899.98</v>
      </c>
      <c r="J186" s="22">
        <v>4.3931783846036374E-4</v>
      </c>
    </row>
    <row r="187" spans="1:10" ht="39" customHeight="1" x14ac:dyDescent="0.2">
      <c r="A187" s="21" t="s">
        <v>533</v>
      </c>
      <c r="B187" s="8" t="s">
        <v>534</v>
      </c>
      <c r="C187" s="7" t="s">
        <v>95</v>
      </c>
      <c r="D187" s="7" t="s">
        <v>535</v>
      </c>
      <c r="E187" s="9" t="s">
        <v>200</v>
      </c>
      <c r="F187" s="8">
        <v>1</v>
      </c>
      <c r="G187" s="10">
        <v>295.14</v>
      </c>
      <c r="H187" s="10">
        <v>387.37</v>
      </c>
      <c r="I187" s="10">
        <v>387.37</v>
      </c>
      <c r="J187" s="22">
        <v>1.8909148101556823E-4</v>
      </c>
    </row>
    <row r="188" spans="1:10" ht="39" customHeight="1" x14ac:dyDescent="0.2">
      <c r="A188" s="21" t="s">
        <v>536</v>
      </c>
      <c r="B188" s="8" t="s">
        <v>537</v>
      </c>
      <c r="C188" s="7" t="s">
        <v>95</v>
      </c>
      <c r="D188" s="7" t="s">
        <v>538</v>
      </c>
      <c r="E188" s="9" t="s">
        <v>200</v>
      </c>
      <c r="F188" s="8">
        <v>2</v>
      </c>
      <c r="G188" s="10">
        <v>311.13</v>
      </c>
      <c r="H188" s="10">
        <v>408.35</v>
      </c>
      <c r="I188" s="10">
        <v>816.7</v>
      </c>
      <c r="J188" s="22">
        <v>3.98665391087112E-4</v>
      </c>
    </row>
    <row r="189" spans="1:10" ht="25.9" customHeight="1" x14ac:dyDescent="0.2">
      <c r="A189" s="21" t="s">
        <v>539</v>
      </c>
      <c r="B189" s="8" t="s">
        <v>540</v>
      </c>
      <c r="C189" s="7" t="s">
        <v>95</v>
      </c>
      <c r="D189" s="7" t="s">
        <v>541</v>
      </c>
      <c r="E189" s="9" t="s">
        <v>200</v>
      </c>
      <c r="F189" s="8">
        <v>1</v>
      </c>
      <c r="G189" s="10">
        <v>311.13</v>
      </c>
      <c r="H189" s="10">
        <v>408.35</v>
      </c>
      <c r="I189" s="10">
        <v>408.35</v>
      </c>
      <c r="J189" s="22">
        <v>1.99332695543556E-4</v>
      </c>
    </row>
    <row r="190" spans="1:10" ht="24" customHeight="1" x14ac:dyDescent="0.2">
      <c r="A190" s="19" t="s">
        <v>34</v>
      </c>
      <c r="B190" s="4"/>
      <c r="C190" s="4"/>
      <c r="D190" s="4" t="s">
        <v>35</v>
      </c>
      <c r="E190" s="4"/>
      <c r="F190" s="5"/>
      <c r="G190" s="4"/>
      <c r="H190" s="4"/>
      <c r="I190" s="6">
        <v>19732.53</v>
      </c>
      <c r="J190" s="20">
        <v>9.632272302667038E-3</v>
      </c>
    </row>
    <row r="191" spans="1:10" ht="25.9" customHeight="1" x14ac:dyDescent="0.2">
      <c r="A191" s="21" t="s">
        <v>542</v>
      </c>
      <c r="B191" s="8" t="s">
        <v>543</v>
      </c>
      <c r="C191" s="7" t="s">
        <v>95</v>
      </c>
      <c r="D191" s="7" t="s">
        <v>544</v>
      </c>
      <c r="E191" s="9" t="s">
        <v>200</v>
      </c>
      <c r="F191" s="8">
        <v>4</v>
      </c>
      <c r="G191" s="10">
        <v>54.3</v>
      </c>
      <c r="H191" s="10">
        <v>71.260000000000005</v>
      </c>
      <c r="I191" s="10">
        <v>285.04000000000002</v>
      </c>
      <c r="J191" s="22">
        <v>1.3913993274821892E-4</v>
      </c>
    </row>
    <row r="192" spans="1:10" ht="24" customHeight="1" x14ac:dyDescent="0.2">
      <c r="A192" s="21" t="s">
        <v>545</v>
      </c>
      <c r="B192" s="8" t="s">
        <v>546</v>
      </c>
      <c r="C192" s="7" t="s">
        <v>74</v>
      </c>
      <c r="D192" s="7" t="s">
        <v>547</v>
      </c>
      <c r="E192" s="9" t="s">
        <v>200</v>
      </c>
      <c r="F192" s="8">
        <v>1</v>
      </c>
      <c r="G192" s="10">
        <v>426.22</v>
      </c>
      <c r="H192" s="10">
        <v>559.41</v>
      </c>
      <c r="I192" s="10">
        <v>559.41</v>
      </c>
      <c r="J192" s="22">
        <v>2.7307139271218482E-4</v>
      </c>
    </row>
    <row r="193" spans="1:10" ht="24" customHeight="1" x14ac:dyDescent="0.2">
      <c r="A193" s="21" t="s">
        <v>548</v>
      </c>
      <c r="B193" s="8" t="s">
        <v>549</v>
      </c>
      <c r="C193" s="7" t="s">
        <v>74</v>
      </c>
      <c r="D193" s="7" t="s">
        <v>550</v>
      </c>
      <c r="E193" s="9" t="s">
        <v>218</v>
      </c>
      <c r="F193" s="8">
        <v>4</v>
      </c>
      <c r="G193" s="10">
        <v>2434.54</v>
      </c>
      <c r="H193" s="10">
        <v>3195.33</v>
      </c>
      <c r="I193" s="10">
        <v>12781.32</v>
      </c>
      <c r="J193" s="22">
        <v>6.2390962855510303E-3</v>
      </c>
    </row>
    <row r="194" spans="1:10" ht="24" customHeight="1" x14ac:dyDescent="0.2">
      <c r="A194" s="21" t="s">
        <v>551</v>
      </c>
      <c r="B194" s="8" t="s">
        <v>552</v>
      </c>
      <c r="C194" s="7" t="s">
        <v>74</v>
      </c>
      <c r="D194" s="7" t="s">
        <v>553</v>
      </c>
      <c r="E194" s="9" t="s">
        <v>218</v>
      </c>
      <c r="F194" s="8">
        <v>1</v>
      </c>
      <c r="G194" s="10">
        <v>1565.75</v>
      </c>
      <c r="H194" s="10">
        <v>2055.04</v>
      </c>
      <c r="I194" s="10">
        <v>2055.04</v>
      </c>
      <c r="J194" s="22">
        <v>1.0031508819635835E-3</v>
      </c>
    </row>
    <row r="195" spans="1:10" ht="24" customHeight="1" x14ac:dyDescent="0.2">
      <c r="A195" s="21" t="s">
        <v>554</v>
      </c>
      <c r="B195" s="8" t="s">
        <v>552</v>
      </c>
      <c r="C195" s="7" t="s">
        <v>74</v>
      </c>
      <c r="D195" s="7" t="s">
        <v>555</v>
      </c>
      <c r="E195" s="9" t="s">
        <v>218</v>
      </c>
      <c r="F195" s="8">
        <v>1</v>
      </c>
      <c r="G195" s="10">
        <v>1565.75</v>
      </c>
      <c r="H195" s="10">
        <v>2055.04</v>
      </c>
      <c r="I195" s="10">
        <v>2055.04</v>
      </c>
      <c r="J195" s="22">
        <v>1.0031508819635835E-3</v>
      </c>
    </row>
    <row r="196" spans="1:10" ht="24" customHeight="1" x14ac:dyDescent="0.2">
      <c r="A196" s="21" t="s">
        <v>556</v>
      </c>
      <c r="B196" s="8" t="s">
        <v>557</v>
      </c>
      <c r="C196" s="7" t="s">
        <v>74</v>
      </c>
      <c r="D196" s="7" t="s">
        <v>558</v>
      </c>
      <c r="E196" s="9" t="s">
        <v>218</v>
      </c>
      <c r="F196" s="8">
        <v>6</v>
      </c>
      <c r="G196" s="10">
        <v>253.55</v>
      </c>
      <c r="H196" s="10">
        <v>332.78</v>
      </c>
      <c r="I196" s="10">
        <v>1996.68</v>
      </c>
      <c r="J196" s="22">
        <v>9.7466292772843731E-4</v>
      </c>
    </row>
    <row r="197" spans="1:10" ht="24" customHeight="1" x14ac:dyDescent="0.2">
      <c r="A197" s="19" t="s">
        <v>36</v>
      </c>
      <c r="B197" s="4"/>
      <c r="C197" s="4"/>
      <c r="D197" s="4" t="s">
        <v>37</v>
      </c>
      <c r="E197" s="4"/>
      <c r="F197" s="5"/>
      <c r="G197" s="4"/>
      <c r="H197" s="4"/>
      <c r="I197" s="6">
        <v>51110.48</v>
      </c>
      <c r="J197" s="20">
        <v>2.4949160643871697E-2</v>
      </c>
    </row>
    <row r="198" spans="1:10" ht="24" customHeight="1" x14ac:dyDescent="0.2">
      <c r="A198" s="21" t="s">
        <v>559</v>
      </c>
      <c r="B198" s="8" t="s">
        <v>560</v>
      </c>
      <c r="C198" s="7" t="s">
        <v>74</v>
      </c>
      <c r="D198" s="7" t="s">
        <v>561</v>
      </c>
      <c r="E198" s="9" t="s">
        <v>76</v>
      </c>
      <c r="F198" s="8">
        <v>407.97</v>
      </c>
      <c r="G198" s="10">
        <v>57.36</v>
      </c>
      <c r="H198" s="10">
        <v>75.28</v>
      </c>
      <c r="I198" s="10">
        <v>30711.98</v>
      </c>
      <c r="J198" s="22">
        <v>1.4991800560499036E-2</v>
      </c>
    </row>
    <row r="199" spans="1:10" ht="24" customHeight="1" x14ac:dyDescent="0.2">
      <c r="A199" s="21" t="s">
        <v>562</v>
      </c>
      <c r="B199" s="8" t="s">
        <v>563</v>
      </c>
      <c r="C199" s="7" t="s">
        <v>74</v>
      </c>
      <c r="D199" s="7" t="s">
        <v>564</v>
      </c>
      <c r="E199" s="9" t="s">
        <v>76</v>
      </c>
      <c r="F199" s="8">
        <v>407.97</v>
      </c>
      <c r="G199" s="10">
        <v>38.1</v>
      </c>
      <c r="H199" s="10">
        <v>50</v>
      </c>
      <c r="I199" s="10">
        <v>20398.5</v>
      </c>
      <c r="J199" s="22">
        <v>9.9573600833726631E-3</v>
      </c>
    </row>
    <row r="200" spans="1:10" ht="24" customHeight="1" x14ac:dyDescent="0.2">
      <c r="A200" s="19" t="s">
        <v>38</v>
      </c>
      <c r="B200" s="4"/>
      <c r="C200" s="4"/>
      <c r="D200" s="4" t="s">
        <v>39</v>
      </c>
      <c r="E200" s="4"/>
      <c r="F200" s="5"/>
      <c r="G200" s="4"/>
      <c r="H200" s="4"/>
      <c r="I200" s="6">
        <v>65247.519999999997</v>
      </c>
      <c r="J200" s="20">
        <v>3.1850040502343774E-2</v>
      </c>
    </row>
    <row r="201" spans="1:10" ht="39" customHeight="1" x14ac:dyDescent="0.2">
      <c r="A201" s="21" t="s">
        <v>565</v>
      </c>
      <c r="B201" s="8" t="s">
        <v>566</v>
      </c>
      <c r="C201" s="7" t="s">
        <v>95</v>
      </c>
      <c r="D201" s="7" t="s">
        <v>567</v>
      </c>
      <c r="E201" s="9" t="s">
        <v>76</v>
      </c>
      <c r="F201" s="8">
        <v>5.94</v>
      </c>
      <c r="G201" s="10">
        <v>461.15</v>
      </c>
      <c r="H201" s="10">
        <v>605.25</v>
      </c>
      <c r="I201" s="10">
        <v>3595.18</v>
      </c>
      <c r="J201" s="22">
        <v>1.7549575618079629E-3</v>
      </c>
    </row>
    <row r="202" spans="1:10" ht="39" customHeight="1" x14ac:dyDescent="0.2">
      <c r="A202" s="21" t="s">
        <v>568</v>
      </c>
      <c r="B202" s="8" t="s">
        <v>566</v>
      </c>
      <c r="C202" s="7" t="s">
        <v>95</v>
      </c>
      <c r="D202" s="7" t="s">
        <v>569</v>
      </c>
      <c r="E202" s="9" t="s">
        <v>76</v>
      </c>
      <c r="F202" s="8">
        <v>0.8</v>
      </c>
      <c r="G202" s="10">
        <v>461.15</v>
      </c>
      <c r="H202" s="10">
        <v>605.25</v>
      </c>
      <c r="I202" s="10">
        <v>484.2</v>
      </c>
      <c r="J202" s="22">
        <v>2.3635824949722007E-4</v>
      </c>
    </row>
    <row r="203" spans="1:10" ht="24" customHeight="1" x14ac:dyDescent="0.2">
      <c r="A203" s="21" t="s">
        <v>570</v>
      </c>
      <c r="B203" s="8" t="s">
        <v>571</v>
      </c>
      <c r="C203" s="7" t="s">
        <v>74</v>
      </c>
      <c r="D203" s="7" t="s">
        <v>572</v>
      </c>
      <c r="E203" s="9" t="s">
        <v>76</v>
      </c>
      <c r="F203" s="8">
        <v>1.89</v>
      </c>
      <c r="G203" s="10">
        <v>490.48</v>
      </c>
      <c r="H203" s="10">
        <v>643.75</v>
      </c>
      <c r="I203" s="10">
        <v>1216.68</v>
      </c>
      <c r="J203" s="22">
        <v>5.9391233993861571E-4</v>
      </c>
    </row>
    <row r="204" spans="1:10" ht="24" customHeight="1" x14ac:dyDescent="0.2">
      <c r="A204" s="21" t="s">
        <v>573</v>
      </c>
      <c r="B204" s="8" t="s">
        <v>571</v>
      </c>
      <c r="C204" s="7" t="s">
        <v>74</v>
      </c>
      <c r="D204" s="7" t="s">
        <v>574</v>
      </c>
      <c r="E204" s="9" t="s">
        <v>76</v>
      </c>
      <c r="F204" s="8">
        <v>11.76</v>
      </c>
      <c r="G204" s="10">
        <v>490.48</v>
      </c>
      <c r="H204" s="10">
        <v>643.75</v>
      </c>
      <c r="I204" s="10">
        <v>7570.5</v>
      </c>
      <c r="J204" s="22">
        <v>3.6954773395677497E-3</v>
      </c>
    </row>
    <row r="205" spans="1:10" ht="24" customHeight="1" x14ac:dyDescent="0.2">
      <c r="A205" s="21" t="s">
        <v>575</v>
      </c>
      <c r="B205" s="8" t="s">
        <v>571</v>
      </c>
      <c r="C205" s="7" t="s">
        <v>74</v>
      </c>
      <c r="D205" s="7" t="s">
        <v>576</v>
      </c>
      <c r="E205" s="9" t="s">
        <v>76</v>
      </c>
      <c r="F205" s="8">
        <v>5.88</v>
      </c>
      <c r="G205" s="10">
        <v>490.48</v>
      </c>
      <c r="H205" s="10">
        <v>643.75</v>
      </c>
      <c r="I205" s="10">
        <v>3785.25</v>
      </c>
      <c r="J205" s="22">
        <v>1.8477386697838749E-3</v>
      </c>
    </row>
    <row r="206" spans="1:10" ht="25.9" customHeight="1" x14ac:dyDescent="0.2">
      <c r="A206" s="21" t="s">
        <v>577</v>
      </c>
      <c r="B206" s="8" t="s">
        <v>578</v>
      </c>
      <c r="C206" s="7" t="s">
        <v>74</v>
      </c>
      <c r="D206" s="7" t="s">
        <v>579</v>
      </c>
      <c r="E206" s="9" t="s">
        <v>76</v>
      </c>
      <c r="F206" s="8">
        <v>6.3</v>
      </c>
      <c r="G206" s="10">
        <v>583.80999999999995</v>
      </c>
      <c r="H206" s="10">
        <v>766.25</v>
      </c>
      <c r="I206" s="10">
        <v>4827.37</v>
      </c>
      <c r="J206" s="22">
        <v>2.3564409807422452E-3</v>
      </c>
    </row>
    <row r="207" spans="1:10" ht="25.9" customHeight="1" x14ac:dyDescent="0.2">
      <c r="A207" s="21" t="s">
        <v>580</v>
      </c>
      <c r="B207" s="8" t="s">
        <v>581</v>
      </c>
      <c r="C207" s="7" t="s">
        <v>74</v>
      </c>
      <c r="D207" s="7" t="s">
        <v>582</v>
      </c>
      <c r="E207" s="9" t="s">
        <v>76</v>
      </c>
      <c r="F207" s="8">
        <v>14.5</v>
      </c>
      <c r="G207" s="10">
        <v>426.33</v>
      </c>
      <c r="H207" s="10">
        <v>559.54999999999995</v>
      </c>
      <c r="I207" s="10">
        <v>8113.47</v>
      </c>
      <c r="J207" s="22">
        <v>3.9605236814295956E-3</v>
      </c>
    </row>
    <row r="208" spans="1:10" ht="25.9" customHeight="1" x14ac:dyDescent="0.2">
      <c r="A208" s="21" t="s">
        <v>583</v>
      </c>
      <c r="B208" s="8" t="s">
        <v>581</v>
      </c>
      <c r="C208" s="7" t="s">
        <v>74</v>
      </c>
      <c r="D208" s="7" t="s">
        <v>584</v>
      </c>
      <c r="E208" s="9" t="s">
        <v>76</v>
      </c>
      <c r="F208" s="8">
        <v>1.89</v>
      </c>
      <c r="G208" s="10">
        <v>426.33</v>
      </c>
      <c r="H208" s="10">
        <v>559.54999999999995</v>
      </c>
      <c r="I208" s="10">
        <v>1057.54</v>
      </c>
      <c r="J208" s="22">
        <v>5.1622945719390773E-4</v>
      </c>
    </row>
    <row r="209" spans="1:10" ht="24" customHeight="1" x14ac:dyDescent="0.2">
      <c r="A209" s="21" t="s">
        <v>585</v>
      </c>
      <c r="B209" s="8" t="s">
        <v>586</v>
      </c>
      <c r="C209" s="7" t="s">
        <v>74</v>
      </c>
      <c r="D209" s="7" t="s">
        <v>587</v>
      </c>
      <c r="E209" s="9" t="s">
        <v>76</v>
      </c>
      <c r="F209" s="8">
        <v>1.5</v>
      </c>
      <c r="G209" s="10">
        <v>662.8</v>
      </c>
      <c r="H209" s="10">
        <v>869.92</v>
      </c>
      <c r="I209" s="10">
        <v>1304.8800000000001</v>
      </c>
      <c r="J209" s="22">
        <v>6.3696644486561861E-4</v>
      </c>
    </row>
    <row r="210" spans="1:10" ht="24" customHeight="1" x14ac:dyDescent="0.2">
      <c r="A210" s="21" t="s">
        <v>588</v>
      </c>
      <c r="B210" s="8" t="s">
        <v>586</v>
      </c>
      <c r="C210" s="7" t="s">
        <v>74</v>
      </c>
      <c r="D210" s="7" t="s">
        <v>589</v>
      </c>
      <c r="E210" s="9" t="s">
        <v>76</v>
      </c>
      <c r="F210" s="8">
        <v>6.6</v>
      </c>
      <c r="G210" s="10">
        <v>662.8</v>
      </c>
      <c r="H210" s="10">
        <v>869.92</v>
      </c>
      <c r="I210" s="10">
        <v>5741.47</v>
      </c>
      <c r="J210" s="22">
        <v>2.8026513811251633E-3</v>
      </c>
    </row>
    <row r="211" spans="1:10" ht="24" customHeight="1" x14ac:dyDescent="0.2">
      <c r="A211" s="21" t="s">
        <v>590</v>
      </c>
      <c r="B211" s="8" t="s">
        <v>586</v>
      </c>
      <c r="C211" s="7" t="s">
        <v>74</v>
      </c>
      <c r="D211" s="7" t="s">
        <v>591</v>
      </c>
      <c r="E211" s="9" t="s">
        <v>76</v>
      </c>
      <c r="F211" s="8">
        <v>25.6</v>
      </c>
      <c r="G211" s="10">
        <v>662.8</v>
      </c>
      <c r="H211" s="10">
        <v>869.92</v>
      </c>
      <c r="I211" s="10">
        <v>22269.95</v>
      </c>
      <c r="J211" s="22">
        <v>1.0870893016089666E-2</v>
      </c>
    </row>
    <row r="212" spans="1:10" ht="24" customHeight="1" x14ac:dyDescent="0.2">
      <c r="A212" s="21" t="s">
        <v>592</v>
      </c>
      <c r="B212" s="8" t="s">
        <v>586</v>
      </c>
      <c r="C212" s="7" t="s">
        <v>74</v>
      </c>
      <c r="D212" s="7" t="s">
        <v>593</v>
      </c>
      <c r="E212" s="9" t="s">
        <v>76</v>
      </c>
      <c r="F212" s="8">
        <v>3.3</v>
      </c>
      <c r="G212" s="10">
        <v>662.8</v>
      </c>
      <c r="H212" s="10">
        <v>869.92</v>
      </c>
      <c r="I212" s="10">
        <v>2870.73</v>
      </c>
      <c r="J212" s="22">
        <v>1.4013232498536856E-3</v>
      </c>
    </row>
    <row r="213" spans="1:10" ht="25.9" customHeight="1" x14ac:dyDescent="0.2">
      <c r="A213" s="21" t="s">
        <v>594</v>
      </c>
      <c r="B213" s="8" t="s">
        <v>595</v>
      </c>
      <c r="C213" s="7" t="s">
        <v>74</v>
      </c>
      <c r="D213" s="7" t="s">
        <v>596</v>
      </c>
      <c r="E213" s="9" t="s">
        <v>76</v>
      </c>
      <c r="F213" s="8">
        <v>1.8</v>
      </c>
      <c r="G213" s="10">
        <v>1020.24</v>
      </c>
      <c r="H213" s="10">
        <v>1339.06</v>
      </c>
      <c r="I213" s="10">
        <v>2410.3000000000002</v>
      </c>
      <c r="J213" s="22">
        <v>1.1765681304484708E-3</v>
      </c>
    </row>
    <row r="214" spans="1:10" ht="24" customHeight="1" x14ac:dyDescent="0.2">
      <c r="A214" s="19" t="s">
        <v>40</v>
      </c>
      <c r="B214" s="4"/>
      <c r="C214" s="4"/>
      <c r="D214" s="4" t="s">
        <v>41</v>
      </c>
      <c r="E214" s="4"/>
      <c r="F214" s="5"/>
      <c r="G214" s="4"/>
      <c r="H214" s="4"/>
      <c r="I214" s="6">
        <v>96501.28</v>
      </c>
      <c r="J214" s="20">
        <v>4.7106306515987385E-2</v>
      </c>
    </row>
    <row r="215" spans="1:10" ht="25.9" customHeight="1" x14ac:dyDescent="0.2">
      <c r="A215" s="21" t="s">
        <v>597</v>
      </c>
      <c r="B215" s="8" t="s">
        <v>598</v>
      </c>
      <c r="C215" s="7" t="s">
        <v>74</v>
      </c>
      <c r="D215" s="7" t="s">
        <v>599</v>
      </c>
      <c r="E215" s="9" t="s">
        <v>76</v>
      </c>
      <c r="F215" s="8">
        <v>794.13</v>
      </c>
      <c r="G215" s="10">
        <v>48.53</v>
      </c>
      <c r="H215" s="10">
        <v>63.69</v>
      </c>
      <c r="I215" s="10">
        <v>50578.13</v>
      </c>
      <c r="J215" s="22">
        <v>2.4689298367705146E-2</v>
      </c>
    </row>
    <row r="216" spans="1:10" ht="24" customHeight="1" x14ac:dyDescent="0.2">
      <c r="A216" s="21" t="s">
        <v>600</v>
      </c>
      <c r="B216" s="8" t="s">
        <v>601</v>
      </c>
      <c r="C216" s="7" t="s">
        <v>74</v>
      </c>
      <c r="D216" s="7" t="s">
        <v>602</v>
      </c>
      <c r="E216" s="9" t="s">
        <v>76</v>
      </c>
      <c r="F216" s="8">
        <v>29.41</v>
      </c>
      <c r="G216" s="10">
        <v>39.36</v>
      </c>
      <c r="H216" s="10">
        <v>51.66</v>
      </c>
      <c r="I216" s="10">
        <v>1519.32</v>
      </c>
      <c r="J216" s="22">
        <v>7.4164356800106648E-4</v>
      </c>
    </row>
    <row r="217" spans="1:10" ht="24" customHeight="1" x14ac:dyDescent="0.2">
      <c r="A217" s="21" t="s">
        <v>603</v>
      </c>
      <c r="B217" s="8" t="s">
        <v>601</v>
      </c>
      <c r="C217" s="7" t="s">
        <v>74</v>
      </c>
      <c r="D217" s="7" t="s">
        <v>604</v>
      </c>
      <c r="E217" s="9" t="s">
        <v>76</v>
      </c>
      <c r="F217" s="8">
        <v>859.54</v>
      </c>
      <c r="G217" s="10">
        <v>39.36</v>
      </c>
      <c r="H217" s="10">
        <v>51.66</v>
      </c>
      <c r="I217" s="10">
        <v>44403.83</v>
      </c>
      <c r="J217" s="22">
        <v>2.1675364580281176E-2</v>
      </c>
    </row>
    <row r="218" spans="1:10" ht="24" customHeight="1" x14ac:dyDescent="0.2">
      <c r="A218" s="19" t="s">
        <v>42</v>
      </c>
      <c r="B218" s="4"/>
      <c r="C218" s="4"/>
      <c r="D218" s="4" t="s">
        <v>43</v>
      </c>
      <c r="E218" s="4"/>
      <c r="F218" s="5"/>
      <c r="G218" s="4"/>
      <c r="H218" s="4"/>
      <c r="I218" s="6">
        <v>270418.8</v>
      </c>
      <c r="J218" s="20">
        <v>0.1320027141659208</v>
      </c>
    </row>
    <row r="219" spans="1:10" ht="25.9" customHeight="1" x14ac:dyDescent="0.2">
      <c r="A219" s="21" t="s">
        <v>605</v>
      </c>
      <c r="B219" s="8" t="s">
        <v>606</v>
      </c>
      <c r="C219" s="7" t="s">
        <v>74</v>
      </c>
      <c r="D219" s="7" t="s">
        <v>607</v>
      </c>
      <c r="E219" s="9" t="s">
        <v>126</v>
      </c>
      <c r="F219" s="8">
        <v>3516.04</v>
      </c>
      <c r="G219" s="10">
        <v>26.05</v>
      </c>
      <c r="H219" s="10">
        <v>34.19</v>
      </c>
      <c r="I219" s="10">
        <v>120213.4</v>
      </c>
      <c r="J219" s="22">
        <v>5.8681182961811476E-2</v>
      </c>
    </row>
    <row r="220" spans="1:10" ht="25.9" customHeight="1" x14ac:dyDescent="0.2">
      <c r="A220" s="21" t="s">
        <v>608</v>
      </c>
      <c r="B220" s="8" t="s">
        <v>609</v>
      </c>
      <c r="C220" s="7" t="s">
        <v>74</v>
      </c>
      <c r="D220" s="7" t="s">
        <v>610</v>
      </c>
      <c r="E220" s="9" t="s">
        <v>76</v>
      </c>
      <c r="F220" s="8">
        <v>432.37</v>
      </c>
      <c r="G220" s="10">
        <v>240.48</v>
      </c>
      <c r="H220" s="10">
        <v>315.63</v>
      </c>
      <c r="I220" s="10">
        <v>136468.94</v>
      </c>
      <c r="J220" s="22">
        <v>6.6616191179556292E-2</v>
      </c>
    </row>
    <row r="221" spans="1:10" ht="24" customHeight="1" x14ac:dyDescent="0.2">
      <c r="A221" s="21" t="s">
        <v>611</v>
      </c>
      <c r="B221" s="8" t="s">
        <v>612</v>
      </c>
      <c r="C221" s="7" t="s">
        <v>74</v>
      </c>
      <c r="D221" s="7" t="s">
        <v>613</v>
      </c>
      <c r="E221" s="9" t="s">
        <v>161</v>
      </c>
      <c r="F221" s="8">
        <v>26.33</v>
      </c>
      <c r="G221" s="10">
        <v>128.15</v>
      </c>
      <c r="H221" s="10">
        <v>168.19</v>
      </c>
      <c r="I221" s="10">
        <v>4428.4399999999996</v>
      </c>
      <c r="J221" s="22">
        <v>2.1617065807589203E-3</v>
      </c>
    </row>
    <row r="222" spans="1:10" ht="39" customHeight="1" x14ac:dyDescent="0.2">
      <c r="A222" s="21" t="s">
        <v>614</v>
      </c>
      <c r="B222" s="8" t="s">
        <v>615</v>
      </c>
      <c r="C222" s="7" t="s">
        <v>95</v>
      </c>
      <c r="D222" s="7" t="s">
        <v>616</v>
      </c>
      <c r="E222" s="9" t="s">
        <v>161</v>
      </c>
      <c r="F222" s="8">
        <v>110.35</v>
      </c>
      <c r="G222" s="10">
        <v>64.27</v>
      </c>
      <c r="H222" s="10">
        <v>84.35</v>
      </c>
      <c r="I222" s="10">
        <v>9308.02</v>
      </c>
      <c r="J222" s="22">
        <v>4.543633443794123E-3</v>
      </c>
    </row>
    <row r="223" spans="1:10" ht="24" customHeight="1" x14ac:dyDescent="0.2">
      <c r="A223" s="19" t="s">
        <v>44</v>
      </c>
      <c r="B223" s="4"/>
      <c r="C223" s="4"/>
      <c r="D223" s="4" t="s">
        <v>45</v>
      </c>
      <c r="E223" s="4"/>
      <c r="F223" s="5"/>
      <c r="G223" s="4"/>
      <c r="H223" s="4"/>
      <c r="I223" s="6">
        <v>2255.73</v>
      </c>
      <c r="J223" s="20">
        <v>1.1011160556347876E-3</v>
      </c>
    </row>
    <row r="224" spans="1:10" ht="24" customHeight="1" x14ac:dyDescent="0.2">
      <c r="A224" s="21" t="s">
        <v>617</v>
      </c>
      <c r="B224" s="8" t="s">
        <v>618</v>
      </c>
      <c r="C224" s="7" t="s">
        <v>74</v>
      </c>
      <c r="D224" s="7" t="s">
        <v>619</v>
      </c>
      <c r="E224" s="9" t="s">
        <v>200</v>
      </c>
      <c r="F224" s="8">
        <v>20</v>
      </c>
      <c r="G224" s="10">
        <v>50.2</v>
      </c>
      <c r="H224" s="10">
        <v>65.88</v>
      </c>
      <c r="I224" s="10">
        <v>1317.6</v>
      </c>
      <c r="J224" s="22">
        <v>6.4317560829726798E-4</v>
      </c>
    </row>
    <row r="225" spans="1:10" ht="24" customHeight="1" x14ac:dyDescent="0.2">
      <c r="A225" s="21" t="s">
        <v>620</v>
      </c>
      <c r="B225" s="8" t="s">
        <v>621</v>
      </c>
      <c r="C225" s="7" t="s">
        <v>74</v>
      </c>
      <c r="D225" s="7" t="s">
        <v>622</v>
      </c>
      <c r="E225" s="9" t="s">
        <v>200</v>
      </c>
      <c r="F225" s="8">
        <v>3</v>
      </c>
      <c r="G225" s="10">
        <v>238.26</v>
      </c>
      <c r="H225" s="10">
        <v>312.70999999999998</v>
      </c>
      <c r="I225" s="10">
        <v>938.13</v>
      </c>
      <c r="J225" s="22">
        <v>4.5794044733751972E-4</v>
      </c>
    </row>
    <row r="226" spans="1:10" ht="24" customHeight="1" x14ac:dyDescent="0.2">
      <c r="A226" s="19" t="s">
        <v>46</v>
      </c>
      <c r="B226" s="4"/>
      <c r="C226" s="4"/>
      <c r="D226" s="4" t="s">
        <v>47</v>
      </c>
      <c r="E226" s="4"/>
      <c r="F226" s="5"/>
      <c r="G226" s="4"/>
      <c r="H226" s="4"/>
      <c r="I226" s="6">
        <v>124648.75</v>
      </c>
      <c r="J226" s="20">
        <v>6.0846262602264785E-2</v>
      </c>
    </row>
    <row r="227" spans="1:10" ht="24" customHeight="1" x14ac:dyDescent="0.2">
      <c r="A227" s="21" t="s">
        <v>623</v>
      </c>
      <c r="B227" s="8" t="s">
        <v>624</v>
      </c>
      <c r="C227" s="7" t="s">
        <v>74</v>
      </c>
      <c r="D227" s="7" t="s">
        <v>625</v>
      </c>
      <c r="E227" s="9" t="s">
        <v>76</v>
      </c>
      <c r="F227" s="8">
        <v>432.37</v>
      </c>
      <c r="G227" s="10">
        <v>7.26</v>
      </c>
      <c r="H227" s="10">
        <v>9.52</v>
      </c>
      <c r="I227" s="10">
        <v>4116.16</v>
      </c>
      <c r="J227" s="22">
        <v>2.0092696659448107E-3</v>
      </c>
    </row>
    <row r="228" spans="1:10" ht="25.9" customHeight="1" x14ac:dyDescent="0.2">
      <c r="A228" s="21" t="s">
        <v>626</v>
      </c>
      <c r="B228" s="8" t="s">
        <v>627</v>
      </c>
      <c r="C228" s="7" t="s">
        <v>74</v>
      </c>
      <c r="D228" s="7" t="s">
        <v>628</v>
      </c>
      <c r="E228" s="9" t="s">
        <v>629</v>
      </c>
      <c r="F228" s="8">
        <v>1</v>
      </c>
      <c r="G228" s="10">
        <v>2471.1799999999998</v>
      </c>
      <c r="H228" s="10">
        <v>3243.42</v>
      </c>
      <c r="I228" s="10">
        <v>3243.42</v>
      </c>
      <c r="J228" s="22">
        <v>1.5832488095503378E-3</v>
      </c>
    </row>
    <row r="229" spans="1:10" ht="25.9" customHeight="1" x14ac:dyDescent="0.2">
      <c r="A229" s="21" t="s">
        <v>630</v>
      </c>
      <c r="B229" s="8" t="s">
        <v>631</v>
      </c>
      <c r="C229" s="7" t="s">
        <v>74</v>
      </c>
      <c r="D229" s="7" t="s">
        <v>632</v>
      </c>
      <c r="E229" s="9" t="s">
        <v>76</v>
      </c>
      <c r="F229" s="8">
        <v>44</v>
      </c>
      <c r="G229" s="10">
        <v>417.79</v>
      </c>
      <c r="H229" s="10">
        <v>548.34</v>
      </c>
      <c r="I229" s="10">
        <v>24126.959999999999</v>
      </c>
      <c r="J229" s="22">
        <v>1.1777377181514764E-2</v>
      </c>
    </row>
    <row r="230" spans="1:10" ht="25.9" customHeight="1" x14ac:dyDescent="0.2">
      <c r="A230" s="21" t="s">
        <v>633</v>
      </c>
      <c r="B230" s="8" t="s">
        <v>634</v>
      </c>
      <c r="C230" s="7" t="s">
        <v>74</v>
      </c>
      <c r="D230" s="7" t="s">
        <v>635</v>
      </c>
      <c r="E230" s="9" t="s">
        <v>76</v>
      </c>
      <c r="F230" s="8">
        <v>13.24</v>
      </c>
      <c r="G230" s="10">
        <v>701.88</v>
      </c>
      <c r="H230" s="10">
        <v>921.21</v>
      </c>
      <c r="I230" s="10">
        <v>12196.82</v>
      </c>
      <c r="J230" s="22">
        <v>5.9537774155982732E-3</v>
      </c>
    </row>
    <row r="231" spans="1:10" ht="24" customHeight="1" x14ac:dyDescent="0.2">
      <c r="A231" s="21" t="s">
        <v>636</v>
      </c>
      <c r="B231" s="8" t="s">
        <v>637</v>
      </c>
      <c r="C231" s="7" t="s">
        <v>74</v>
      </c>
      <c r="D231" s="7" t="s">
        <v>638</v>
      </c>
      <c r="E231" s="9" t="s">
        <v>76</v>
      </c>
      <c r="F231" s="8">
        <v>1041.22</v>
      </c>
      <c r="G231" s="10">
        <v>27.07</v>
      </c>
      <c r="H231" s="10">
        <v>35.520000000000003</v>
      </c>
      <c r="I231" s="10">
        <v>36984.129999999997</v>
      </c>
      <c r="J231" s="22">
        <v>1.8053499021019458E-2</v>
      </c>
    </row>
    <row r="232" spans="1:10" ht="24" customHeight="1" x14ac:dyDescent="0.2">
      <c r="A232" s="21" t="s">
        <v>639</v>
      </c>
      <c r="B232" s="8" t="s">
        <v>640</v>
      </c>
      <c r="C232" s="7" t="s">
        <v>74</v>
      </c>
      <c r="D232" s="7" t="s">
        <v>641</v>
      </c>
      <c r="E232" s="9" t="s">
        <v>76</v>
      </c>
      <c r="F232" s="8">
        <v>8.74</v>
      </c>
      <c r="G232" s="10">
        <v>560.99</v>
      </c>
      <c r="H232" s="10">
        <v>736.29</v>
      </c>
      <c r="I232" s="10">
        <v>6435.17</v>
      </c>
      <c r="J232" s="22">
        <v>3.1412753333684958E-3</v>
      </c>
    </row>
    <row r="233" spans="1:10" ht="24" customHeight="1" x14ac:dyDescent="0.2">
      <c r="A233" s="21" t="s">
        <v>642</v>
      </c>
      <c r="B233" s="8" t="s">
        <v>643</v>
      </c>
      <c r="C233" s="7" t="s">
        <v>74</v>
      </c>
      <c r="D233" s="7" t="s">
        <v>644</v>
      </c>
      <c r="E233" s="9" t="s">
        <v>76</v>
      </c>
      <c r="F233" s="8">
        <v>4.66</v>
      </c>
      <c r="G233" s="10">
        <v>947.28</v>
      </c>
      <c r="H233" s="10">
        <v>1243.3</v>
      </c>
      <c r="I233" s="10">
        <v>5793.77</v>
      </c>
      <c r="J233" s="22">
        <v>2.8281811961782502E-3</v>
      </c>
    </row>
    <row r="234" spans="1:10" ht="25.9" customHeight="1" x14ac:dyDescent="0.2">
      <c r="A234" s="21" t="s">
        <v>645</v>
      </c>
      <c r="B234" s="8" t="s">
        <v>646</v>
      </c>
      <c r="C234" s="7" t="s">
        <v>74</v>
      </c>
      <c r="D234" s="7" t="s">
        <v>647</v>
      </c>
      <c r="E234" s="9" t="s">
        <v>200</v>
      </c>
      <c r="F234" s="8">
        <v>1</v>
      </c>
      <c r="G234" s="10">
        <v>793</v>
      </c>
      <c r="H234" s="10">
        <v>1040.81</v>
      </c>
      <c r="I234" s="10">
        <v>1040.81</v>
      </c>
      <c r="J234" s="22">
        <v>5.0806284522759526E-4</v>
      </c>
    </row>
    <row r="235" spans="1:10" ht="24" customHeight="1" x14ac:dyDescent="0.2">
      <c r="A235" s="23" t="s">
        <v>648</v>
      </c>
      <c r="B235" s="12" t="s">
        <v>649</v>
      </c>
      <c r="C235" s="11" t="s">
        <v>74</v>
      </c>
      <c r="D235" s="11" t="s">
        <v>650</v>
      </c>
      <c r="E235" s="13" t="s">
        <v>76</v>
      </c>
      <c r="F235" s="12">
        <v>5.07</v>
      </c>
      <c r="G235" s="14">
        <v>600</v>
      </c>
      <c r="H235" s="14">
        <v>787.5</v>
      </c>
      <c r="I235" s="14">
        <v>3992.62</v>
      </c>
      <c r="J235" s="24">
        <v>1.9489646305402536E-3</v>
      </c>
    </row>
    <row r="236" spans="1:10" ht="24" customHeight="1" x14ac:dyDescent="0.2">
      <c r="A236" s="21" t="s">
        <v>651</v>
      </c>
      <c r="B236" s="8" t="s">
        <v>652</v>
      </c>
      <c r="C236" s="7" t="s">
        <v>74</v>
      </c>
      <c r="D236" s="7" t="s">
        <v>653</v>
      </c>
      <c r="E236" s="9" t="s">
        <v>200</v>
      </c>
      <c r="F236" s="8">
        <v>6</v>
      </c>
      <c r="G236" s="10">
        <v>380.54</v>
      </c>
      <c r="H236" s="10">
        <v>499.45</v>
      </c>
      <c r="I236" s="10">
        <v>2996.7</v>
      </c>
      <c r="J236" s="22">
        <v>1.4628144697817417E-3</v>
      </c>
    </row>
    <row r="237" spans="1:10" ht="39" customHeight="1" x14ac:dyDescent="0.2">
      <c r="A237" s="21" t="s">
        <v>654</v>
      </c>
      <c r="B237" s="8" t="s">
        <v>655</v>
      </c>
      <c r="C237" s="7" t="s">
        <v>95</v>
      </c>
      <c r="D237" s="7" t="s">
        <v>656</v>
      </c>
      <c r="E237" s="9" t="s">
        <v>161</v>
      </c>
      <c r="F237" s="8">
        <v>300</v>
      </c>
      <c r="G237" s="10">
        <v>43.29</v>
      </c>
      <c r="H237" s="10">
        <v>56.81</v>
      </c>
      <c r="I237" s="10">
        <v>17043</v>
      </c>
      <c r="J237" s="22">
        <v>8.3194003432076041E-3</v>
      </c>
    </row>
    <row r="238" spans="1:10" ht="24" customHeight="1" x14ac:dyDescent="0.2">
      <c r="A238" s="21" t="s">
        <v>657</v>
      </c>
      <c r="B238" s="8" t="s">
        <v>658</v>
      </c>
      <c r="C238" s="7" t="s">
        <v>74</v>
      </c>
      <c r="D238" s="7" t="s">
        <v>659</v>
      </c>
      <c r="E238" s="9" t="s">
        <v>76</v>
      </c>
      <c r="F238" s="8">
        <v>8.86</v>
      </c>
      <c r="G238" s="10">
        <v>574.37</v>
      </c>
      <c r="H238" s="10">
        <v>753.86</v>
      </c>
      <c r="I238" s="10">
        <v>6679.19</v>
      </c>
      <c r="J238" s="22">
        <v>3.2603916903332039E-3</v>
      </c>
    </row>
    <row r="239" spans="1:10" ht="24" customHeight="1" x14ac:dyDescent="0.2">
      <c r="A239" s="19" t="s">
        <v>48</v>
      </c>
      <c r="B239" s="4"/>
      <c r="C239" s="4"/>
      <c r="D239" s="4" t="s">
        <v>49</v>
      </c>
      <c r="E239" s="4"/>
      <c r="F239" s="5"/>
      <c r="G239" s="4"/>
      <c r="H239" s="4"/>
      <c r="I239" s="6">
        <v>17585.77</v>
      </c>
      <c r="J239" s="20">
        <v>8.5843490567136058E-3</v>
      </c>
    </row>
    <row r="240" spans="1:10" ht="24" customHeight="1" x14ac:dyDescent="0.2">
      <c r="A240" s="19" t="s">
        <v>660</v>
      </c>
      <c r="B240" s="4"/>
      <c r="C240" s="4"/>
      <c r="D240" s="4" t="s">
        <v>661</v>
      </c>
      <c r="E240" s="4"/>
      <c r="F240" s="5"/>
      <c r="G240" s="4"/>
      <c r="H240" s="4"/>
      <c r="I240" s="6">
        <v>17585.77</v>
      </c>
      <c r="J240" s="20">
        <v>8.5843490567136058E-3</v>
      </c>
    </row>
    <row r="241" spans="1:10" ht="39" customHeight="1" x14ac:dyDescent="0.2">
      <c r="A241" s="21" t="s">
        <v>662</v>
      </c>
      <c r="B241" s="8" t="s">
        <v>663</v>
      </c>
      <c r="C241" s="7" t="s">
        <v>95</v>
      </c>
      <c r="D241" s="7" t="s">
        <v>664</v>
      </c>
      <c r="E241" s="9" t="s">
        <v>161</v>
      </c>
      <c r="F241" s="8">
        <v>51.65</v>
      </c>
      <c r="G241" s="10">
        <v>107.02</v>
      </c>
      <c r="H241" s="10">
        <v>140.46</v>
      </c>
      <c r="I241" s="10">
        <v>7254.75</v>
      </c>
      <c r="J241" s="22">
        <v>3.541346572779755E-3</v>
      </c>
    </row>
    <row r="242" spans="1:10" ht="25.9" customHeight="1" x14ac:dyDescent="0.2">
      <c r="A242" s="21" t="s">
        <v>665</v>
      </c>
      <c r="B242" s="8" t="s">
        <v>666</v>
      </c>
      <c r="C242" s="7" t="s">
        <v>74</v>
      </c>
      <c r="D242" s="7" t="s">
        <v>667</v>
      </c>
      <c r="E242" s="9" t="s">
        <v>76</v>
      </c>
      <c r="F242" s="8">
        <v>15.03</v>
      </c>
      <c r="G242" s="10">
        <v>430.8</v>
      </c>
      <c r="H242" s="10">
        <v>565.41999999999996</v>
      </c>
      <c r="I242" s="10">
        <v>8498.26</v>
      </c>
      <c r="J242" s="22">
        <v>4.1483557566547816E-3</v>
      </c>
    </row>
    <row r="243" spans="1:10" ht="24" customHeight="1" x14ac:dyDescent="0.2">
      <c r="A243" s="21" t="s">
        <v>668</v>
      </c>
      <c r="B243" s="8" t="s">
        <v>669</v>
      </c>
      <c r="C243" s="7" t="s">
        <v>74</v>
      </c>
      <c r="D243" s="7" t="s">
        <v>670</v>
      </c>
      <c r="E243" s="9" t="s">
        <v>76</v>
      </c>
      <c r="F243" s="8">
        <v>35.03</v>
      </c>
      <c r="G243" s="10">
        <v>39.869999999999997</v>
      </c>
      <c r="H243" s="10">
        <v>52.32</v>
      </c>
      <c r="I243" s="10">
        <v>1832.76</v>
      </c>
      <c r="J243" s="22">
        <v>8.946467272790687E-4</v>
      </c>
    </row>
    <row r="244" spans="1:10" x14ac:dyDescent="0.2">
      <c r="A244" s="25"/>
      <c r="B244" s="26"/>
      <c r="C244" s="26"/>
      <c r="D244" s="26"/>
      <c r="E244" s="26"/>
      <c r="F244" s="26"/>
      <c r="G244" s="26"/>
      <c r="H244" s="26"/>
      <c r="I244" s="26"/>
      <c r="J244" s="27"/>
    </row>
    <row r="245" spans="1:10" x14ac:dyDescent="0.2">
      <c r="A245" s="130"/>
      <c r="B245" s="131"/>
      <c r="C245" s="131"/>
      <c r="D245" s="28"/>
      <c r="E245" s="29"/>
      <c r="F245" s="132" t="s">
        <v>50</v>
      </c>
      <c r="G245" s="131"/>
      <c r="H245" s="133">
        <v>1560901.62</v>
      </c>
      <c r="I245" s="131"/>
      <c r="J245" s="134"/>
    </row>
    <row r="246" spans="1:10" x14ac:dyDescent="0.2">
      <c r="A246" s="130"/>
      <c r="B246" s="131"/>
      <c r="C246" s="131"/>
      <c r="D246" s="28"/>
      <c r="E246" s="29"/>
      <c r="F246" s="132" t="s">
        <v>51</v>
      </c>
      <c r="G246" s="131"/>
      <c r="H246" s="133">
        <v>487683.53</v>
      </c>
      <c r="I246" s="131"/>
      <c r="J246" s="134"/>
    </row>
    <row r="247" spans="1:10" x14ac:dyDescent="0.2">
      <c r="A247" s="130"/>
      <c r="B247" s="131"/>
      <c r="C247" s="131"/>
      <c r="D247" s="28"/>
      <c r="E247" s="29"/>
      <c r="F247" s="132" t="s">
        <v>52</v>
      </c>
      <c r="G247" s="131"/>
      <c r="H247" s="133">
        <v>2048585.15</v>
      </c>
      <c r="I247" s="131"/>
      <c r="J247" s="134"/>
    </row>
    <row r="248" spans="1:10" ht="60" customHeight="1" x14ac:dyDescent="0.2">
      <c r="A248" s="116"/>
      <c r="B248" s="117"/>
      <c r="C248" s="117"/>
      <c r="D248" s="117"/>
      <c r="E248" s="117"/>
      <c r="F248" s="117"/>
      <c r="G248" s="117"/>
      <c r="H248" s="117"/>
      <c r="I248" s="117"/>
      <c r="J248" s="118"/>
    </row>
    <row r="249" spans="1:10" ht="70.150000000000006" customHeight="1" thickBot="1" x14ac:dyDescent="0.25">
      <c r="A249" s="119"/>
      <c r="B249" s="120"/>
      <c r="C249" s="120"/>
      <c r="D249" s="120"/>
      <c r="E249" s="120"/>
      <c r="F249" s="120"/>
      <c r="G249" s="120"/>
      <c r="H249" s="120"/>
      <c r="I249" s="120"/>
      <c r="J249" s="121"/>
    </row>
    <row r="250" spans="1:10" ht="15" thickTop="1" x14ac:dyDescent="0.2"/>
  </sheetData>
  <mergeCells count="23">
    <mergeCell ref="A10:J10"/>
    <mergeCell ref="A1:J5"/>
    <mergeCell ref="E6:F6"/>
    <mergeCell ref="G6:H6"/>
    <mergeCell ref="I6:J6"/>
    <mergeCell ref="A7:D7"/>
    <mergeCell ref="E7:G7"/>
    <mergeCell ref="A248:J249"/>
    <mergeCell ref="H7:J7"/>
    <mergeCell ref="A8:D8"/>
    <mergeCell ref="E8:G9"/>
    <mergeCell ref="H8:H9"/>
    <mergeCell ref="I8:J9"/>
    <mergeCell ref="A9:D9"/>
    <mergeCell ref="A247:C247"/>
    <mergeCell ref="F247:G247"/>
    <mergeCell ref="H247:J247"/>
    <mergeCell ref="A245:C245"/>
    <mergeCell ref="F245:G245"/>
    <mergeCell ref="H245:J245"/>
    <mergeCell ref="A246:C246"/>
    <mergeCell ref="F246:G246"/>
    <mergeCell ref="H246:J246"/>
  </mergeCells>
  <printOptions horizontalCentered="1"/>
  <pageMargins left="0.39370078740157483" right="0.39370078740157483" top="0.47244094488188981" bottom="0.59055118110236227" header="0.51181102362204722" footer="0.31496062992125984"/>
  <pageSetup paperSize="9" scale="52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D057-0347-42AF-8119-211C9B542613}">
  <sheetPr>
    <tabColor rgb="FF00B050"/>
  </sheetPr>
  <dimension ref="A1:J239"/>
  <sheetViews>
    <sheetView view="pageBreakPreview" topLeftCell="A82" zoomScale="85" zoomScaleNormal="85" zoomScaleSheetLayoutView="85" workbookViewId="0">
      <selection activeCell="C12" sqref="C12"/>
    </sheetView>
  </sheetViews>
  <sheetFormatPr defaultColWidth="8.75" defaultRowHeight="12.75" outlineLevelRow="1" x14ac:dyDescent="0.2"/>
  <cols>
    <col min="1" max="1" width="6.875" style="96" bestFit="1" customWidth="1"/>
    <col min="2" max="2" width="9" style="96" customWidth="1"/>
    <col min="3" max="3" width="10.375" style="96" customWidth="1"/>
    <col min="4" max="4" width="55.875" style="99" customWidth="1"/>
    <col min="5" max="5" width="6.875" style="96" customWidth="1"/>
    <col min="6" max="6" width="8.625" style="100" customWidth="1"/>
    <col min="7" max="7" width="11.625" style="100" customWidth="1"/>
    <col min="8" max="8" width="13" style="100" customWidth="1"/>
    <col min="9" max="9" width="13.5" style="100" customWidth="1"/>
    <col min="10" max="10" width="8.75" style="96" bestFit="1" customWidth="1"/>
    <col min="11" max="16384" width="8.75" style="96"/>
  </cols>
  <sheetData>
    <row r="1" spans="1:10" ht="25.5" x14ac:dyDescent="0.2">
      <c r="A1" s="93" t="s">
        <v>0</v>
      </c>
      <c r="B1" s="93" t="s">
        <v>59</v>
      </c>
      <c r="C1" s="93" t="s">
        <v>1722</v>
      </c>
      <c r="D1" s="94" t="s">
        <v>1</v>
      </c>
      <c r="E1" s="93" t="s">
        <v>60</v>
      </c>
      <c r="F1" s="95" t="s">
        <v>61</v>
      </c>
      <c r="G1" s="95" t="s">
        <v>62</v>
      </c>
      <c r="H1" s="95" t="s">
        <v>63</v>
      </c>
      <c r="I1" s="95" t="s">
        <v>2</v>
      </c>
      <c r="J1" s="93" t="s">
        <v>3</v>
      </c>
    </row>
    <row r="2" spans="1:10" x14ac:dyDescent="0.2">
      <c r="A2" s="47" t="s">
        <v>4</v>
      </c>
      <c r="B2" s="47"/>
      <c r="C2" s="47"/>
      <c r="D2" s="48" t="s">
        <v>5</v>
      </c>
      <c r="E2" s="47"/>
      <c r="F2" s="49"/>
      <c r="G2" s="49"/>
      <c r="H2" s="49"/>
      <c r="I2" s="49">
        <f>I3</f>
        <v>224295.75</v>
      </c>
      <c r="J2" s="50">
        <f>I2/$I$239</f>
        <v>0.11145406785489986</v>
      </c>
    </row>
    <row r="3" spans="1:10" ht="18.600000000000001" customHeight="1" outlineLevel="1" x14ac:dyDescent="0.2">
      <c r="A3" s="51" t="s">
        <v>64</v>
      </c>
      <c r="B3" s="51" t="s">
        <v>66</v>
      </c>
      <c r="C3" s="51" t="s">
        <v>65</v>
      </c>
      <c r="D3" s="52" t="s">
        <v>5</v>
      </c>
      <c r="E3" s="51" t="s">
        <v>67</v>
      </c>
      <c r="F3" s="53">
        <v>1</v>
      </c>
      <c r="G3" s="97">
        <v>170892</v>
      </c>
      <c r="H3" s="97">
        <v>224295.75</v>
      </c>
      <c r="I3" s="97">
        <v>224295.75</v>
      </c>
      <c r="J3" s="57">
        <f t="shared" ref="J3" si="0">I3/$I$239</f>
        <v>0.11145406785489986</v>
      </c>
    </row>
    <row r="4" spans="1:10" x14ac:dyDescent="0.2">
      <c r="A4" s="47" t="s">
        <v>6</v>
      </c>
      <c r="B4" s="47"/>
      <c r="C4" s="47"/>
      <c r="D4" s="48" t="s">
        <v>7</v>
      </c>
      <c r="E4" s="47"/>
      <c r="F4" s="49"/>
      <c r="G4" s="49"/>
      <c r="H4" s="49"/>
      <c r="I4" s="49">
        <f>I5</f>
        <v>59736.959999999999</v>
      </c>
      <c r="J4" s="50">
        <f t="shared" ref="J4:J35" si="1">I4/$I$239</f>
        <v>2.9683697498884571E-2</v>
      </c>
    </row>
    <row r="5" spans="1:10" outlineLevel="1" x14ac:dyDescent="0.2">
      <c r="A5" s="51" t="s">
        <v>68</v>
      </c>
      <c r="B5" s="51" t="s">
        <v>66</v>
      </c>
      <c r="C5" s="51" t="s">
        <v>69</v>
      </c>
      <c r="D5" s="52" t="s">
        <v>70</v>
      </c>
      <c r="E5" s="51" t="s">
        <v>71</v>
      </c>
      <c r="F5" s="53">
        <v>9</v>
      </c>
      <c r="G5" s="97">
        <v>5057.1000000000004</v>
      </c>
      <c r="H5" s="97">
        <v>6637.44</v>
      </c>
      <c r="I5" s="97">
        <v>59736.959999999999</v>
      </c>
      <c r="J5" s="57">
        <f t="shared" si="1"/>
        <v>2.9683697498884571E-2</v>
      </c>
    </row>
    <row r="6" spans="1:10" x14ac:dyDescent="0.2">
      <c r="A6" s="47" t="s">
        <v>8</v>
      </c>
      <c r="B6" s="47"/>
      <c r="C6" s="47"/>
      <c r="D6" s="48" t="s">
        <v>9</v>
      </c>
      <c r="E6" s="47"/>
      <c r="F6" s="49"/>
      <c r="G6" s="49"/>
      <c r="H6" s="49"/>
      <c r="I6" s="49">
        <f>SUM(I7:I11)</f>
        <v>80473.11</v>
      </c>
      <c r="J6" s="50">
        <f t="shared" si="1"/>
        <v>3.9987630003844574E-2</v>
      </c>
    </row>
    <row r="7" spans="1:10" outlineLevel="1" x14ac:dyDescent="0.2">
      <c r="A7" s="51" t="s">
        <v>72</v>
      </c>
      <c r="B7" s="51" t="s">
        <v>74</v>
      </c>
      <c r="C7" s="51" t="s">
        <v>73</v>
      </c>
      <c r="D7" s="52" t="s">
        <v>75</v>
      </c>
      <c r="E7" s="51" t="s">
        <v>76</v>
      </c>
      <c r="F7" s="53">
        <v>1600</v>
      </c>
      <c r="G7" s="97">
        <v>4.53</v>
      </c>
      <c r="H7" s="97">
        <v>5.95</v>
      </c>
      <c r="I7" s="97">
        <v>9520</v>
      </c>
      <c r="J7" s="57">
        <f t="shared" si="1"/>
        <v>4.730552076794352E-3</v>
      </c>
    </row>
    <row r="8" spans="1:10" outlineLevel="1" x14ac:dyDescent="0.2">
      <c r="A8" s="51" t="s">
        <v>77</v>
      </c>
      <c r="B8" s="51" t="s">
        <v>74</v>
      </c>
      <c r="C8" s="51" t="s">
        <v>78</v>
      </c>
      <c r="D8" s="52" t="s">
        <v>79</v>
      </c>
      <c r="E8" s="51" t="s">
        <v>76</v>
      </c>
      <c r="F8" s="53">
        <v>6.16</v>
      </c>
      <c r="G8" s="97">
        <v>153.63999999999999</v>
      </c>
      <c r="H8" s="97">
        <v>201.65</v>
      </c>
      <c r="I8" s="97">
        <v>1242.1600000000001</v>
      </c>
      <c r="J8" s="57">
        <f t="shared" si="1"/>
        <v>6.1723766467551176E-4</v>
      </c>
    </row>
    <row r="9" spans="1:10" outlineLevel="1" x14ac:dyDescent="0.2">
      <c r="A9" s="51" t="s">
        <v>80</v>
      </c>
      <c r="B9" s="51" t="s">
        <v>74</v>
      </c>
      <c r="C9" s="51" t="s">
        <v>81</v>
      </c>
      <c r="D9" s="52" t="s">
        <v>82</v>
      </c>
      <c r="E9" s="51" t="s">
        <v>76</v>
      </c>
      <c r="F9" s="53">
        <v>432.37</v>
      </c>
      <c r="G9" s="97">
        <v>4.97</v>
      </c>
      <c r="H9" s="97">
        <v>6.52</v>
      </c>
      <c r="I9" s="97">
        <v>2819.05</v>
      </c>
      <c r="J9" s="57">
        <f t="shared" si="1"/>
        <v>1.4008049193368821E-3</v>
      </c>
    </row>
    <row r="10" spans="1:10" outlineLevel="1" x14ac:dyDescent="0.2">
      <c r="A10" s="51" t="s">
        <v>83</v>
      </c>
      <c r="B10" s="51" t="s">
        <v>74</v>
      </c>
      <c r="C10" s="51" t="s">
        <v>84</v>
      </c>
      <c r="D10" s="52" t="s">
        <v>85</v>
      </c>
      <c r="E10" s="51" t="s">
        <v>76</v>
      </c>
      <c r="F10" s="53">
        <v>20</v>
      </c>
      <c r="G10" s="97">
        <v>400.92</v>
      </c>
      <c r="H10" s="97">
        <v>526.21</v>
      </c>
      <c r="I10" s="97">
        <v>10524.2</v>
      </c>
      <c r="J10" s="57">
        <f t="shared" si="1"/>
        <v>5.2295458158192355E-3</v>
      </c>
    </row>
    <row r="11" spans="1:10" outlineLevel="1" x14ac:dyDescent="0.2">
      <c r="A11" s="51" t="s">
        <v>86</v>
      </c>
      <c r="B11" s="51" t="s">
        <v>74</v>
      </c>
      <c r="C11" s="51" t="s">
        <v>87</v>
      </c>
      <c r="D11" s="52" t="s">
        <v>88</v>
      </c>
      <c r="E11" s="51" t="s">
        <v>76</v>
      </c>
      <c r="F11" s="53">
        <v>369.6</v>
      </c>
      <c r="G11" s="97">
        <v>116.2</v>
      </c>
      <c r="H11" s="97">
        <v>152.51</v>
      </c>
      <c r="I11" s="97">
        <v>56367.7</v>
      </c>
      <c r="J11" s="57">
        <f t="shared" si="1"/>
        <v>2.8009489527218587E-2</v>
      </c>
    </row>
    <row r="12" spans="1:10" x14ac:dyDescent="0.2">
      <c r="A12" s="47" t="s">
        <v>10</v>
      </c>
      <c r="B12" s="47"/>
      <c r="C12" s="47"/>
      <c r="D12" s="48" t="s">
        <v>11</v>
      </c>
      <c r="E12" s="47"/>
      <c r="F12" s="49"/>
      <c r="G12" s="49"/>
      <c r="H12" s="49"/>
      <c r="I12" s="49">
        <f>SUM(I13:I15)</f>
        <v>16258.4</v>
      </c>
      <c r="J12" s="50">
        <f t="shared" si="1"/>
        <v>8.0789083913186226E-3</v>
      </c>
    </row>
    <row r="13" spans="1:10" outlineLevel="1" x14ac:dyDescent="0.2">
      <c r="A13" s="51" t="s">
        <v>89</v>
      </c>
      <c r="B13" s="51" t="s">
        <v>74</v>
      </c>
      <c r="C13" s="51" t="s">
        <v>90</v>
      </c>
      <c r="D13" s="52" t="s">
        <v>91</v>
      </c>
      <c r="E13" s="51" t="s">
        <v>92</v>
      </c>
      <c r="F13" s="53">
        <v>47.64</v>
      </c>
      <c r="G13" s="97">
        <v>72.599999999999994</v>
      </c>
      <c r="H13" s="97">
        <v>95.29</v>
      </c>
      <c r="I13" s="97">
        <v>4539.62</v>
      </c>
      <c r="J13" s="57">
        <f t="shared" si="1"/>
        <v>2.2557677330732324E-3</v>
      </c>
    </row>
    <row r="14" spans="1:10" ht="25.5" outlineLevel="1" x14ac:dyDescent="0.2">
      <c r="A14" s="51" t="s">
        <v>93</v>
      </c>
      <c r="B14" s="51" t="s">
        <v>95</v>
      </c>
      <c r="C14" s="51" t="s">
        <v>94</v>
      </c>
      <c r="D14" s="52" t="s">
        <v>96</v>
      </c>
      <c r="E14" s="51" t="s">
        <v>92</v>
      </c>
      <c r="F14" s="53">
        <v>14.29</v>
      </c>
      <c r="G14" s="97">
        <v>28.42</v>
      </c>
      <c r="H14" s="97">
        <v>37.299999999999997</v>
      </c>
      <c r="I14" s="97">
        <v>533.02</v>
      </c>
      <c r="J14" s="57">
        <f t="shared" si="1"/>
        <v>2.6486122562740811E-4</v>
      </c>
    </row>
    <row r="15" spans="1:10" outlineLevel="1" x14ac:dyDescent="0.2">
      <c r="A15" s="51" t="s">
        <v>97</v>
      </c>
      <c r="B15" s="51" t="s">
        <v>74</v>
      </c>
      <c r="C15" s="51" t="s">
        <v>98</v>
      </c>
      <c r="D15" s="52" t="s">
        <v>99</v>
      </c>
      <c r="E15" s="51" t="s">
        <v>92</v>
      </c>
      <c r="F15" s="53">
        <v>64.86</v>
      </c>
      <c r="G15" s="97">
        <v>131.4</v>
      </c>
      <c r="H15" s="97">
        <v>172.46</v>
      </c>
      <c r="I15" s="97">
        <v>11185.76</v>
      </c>
      <c r="J15" s="57">
        <f t="shared" si="1"/>
        <v>5.5582794326179815E-3</v>
      </c>
    </row>
    <row r="16" spans="1:10" x14ac:dyDescent="0.2">
      <c r="A16" s="47" t="s">
        <v>12</v>
      </c>
      <c r="B16" s="47"/>
      <c r="C16" s="47"/>
      <c r="D16" s="48" t="s">
        <v>13</v>
      </c>
      <c r="E16" s="47"/>
      <c r="F16" s="49"/>
      <c r="G16" s="49"/>
      <c r="H16" s="49"/>
      <c r="I16" s="49">
        <f>I17+I20</f>
        <v>118328.62</v>
      </c>
      <c r="J16" s="50">
        <f t="shared" si="1"/>
        <v>5.8798287719034628E-2</v>
      </c>
    </row>
    <row r="17" spans="1:10" outlineLevel="1" x14ac:dyDescent="0.2">
      <c r="A17" s="47" t="s">
        <v>100</v>
      </c>
      <c r="B17" s="47"/>
      <c r="C17" s="47"/>
      <c r="D17" s="48" t="s">
        <v>101</v>
      </c>
      <c r="E17" s="47"/>
      <c r="F17" s="49"/>
      <c r="G17" s="49"/>
      <c r="H17" s="49"/>
      <c r="I17" s="49">
        <f>SUM(I18:I19)</f>
        <v>55679.350000000006</v>
      </c>
      <c r="J17" s="50">
        <f t="shared" si="1"/>
        <v>2.76674437791029E-2</v>
      </c>
    </row>
    <row r="18" spans="1:10" outlineLevel="1" x14ac:dyDescent="0.2">
      <c r="A18" s="51" t="s">
        <v>102</v>
      </c>
      <c r="B18" s="51" t="s">
        <v>74</v>
      </c>
      <c r="C18" s="51" t="s">
        <v>103</v>
      </c>
      <c r="D18" s="52" t="s">
        <v>104</v>
      </c>
      <c r="E18" s="51" t="s">
        <v>92</v>
      </c>
      <c r="F18" s="53">
        <v>3.18</v>
      </c>
      <c r="G18" s="97">
        <v>796.85</v>
      </c>
      <c r="H18" s="97">
        <v>1045.8699999999999</v>
      </c>
      <c r="I18" s="97">
        <v>3325.87</v>
      </c>
      <c r="J18" s="57">
        <f t="shared" si="1"/>
        <v>1.6526471886184905E-3</v>
      </c>
    </row>
    <row r="19" spans="1:10" outlineLevel="1" x14ac:dyDescent="0.2">
      <c r="A19" s="51" t="s">
        <v>105</v>
      </c>
      <c r="B19" s="51" t="s">
        <v>74</v>
      </c>
      <c r="C19" s="51" t="s">
        <v>106</v>
      </c>
      <c r="D19" s="52" t="s">
        <v>107</v>
      </c>
      <c r="E19" s="51" t="s">
        <v>92</v>
      </c>
      <c r="F19" s="53">
        <v>12.03</v>
      </c>
      <c r="G19" s="97">
        <v>3315.74</v>
      </c>
      <c r="H19" s="97">
        <v>4351.91</v>
      </c>
      <c r="I19" s="97">
        <v>52353.48</v>
      </c>
      <c r="J19" s="57">
        <f t="shared" si="1"/>
        <v>2.6014796590484408E-2</v>
      </c>
    </row>
    <row r="20" spans="1:10" outlineLevel="1" x14ac:dyDescent="0.2">
      <c r="A20" s="47" t="s">
        <v>108</v>
      </c>
      <c r="B20" s="47"/>
      <c r="C20" s="47"/>
      <c r="D20" s="48" t="s">
        <v>109</v>
      </c>
      <c r="E20" s="47"/>
      <c r="F20" s="49"/>
      <c r="G20" s="49"/>
      <c r="H20" s="49"/>
      <c r="I20" s="49">
        <f>I21</f>
        <v>62649.27</v>
      </c>
      <c r="J20" s="50">
        <f t="shared" si="1"/>
        <v>3.1130843939931728E-2</v>
      </c>
    </row>
    <row r="21" spans="1:10" outlineLevel="1" x14ac:dyDescent="0.2">
      <c r="A21" s="51" t="s">
        <v>110</v>
      </c>
      <c r="B21" s="51" t="s">
        <v>74</v>
      </c>
      <c r="C21" s="51" t="s">
        <v>111</v>
      </c>
      <c r="D21" s="52" t="s">
        <v>112</v>
      </c>
      <c r="E21" s="51" t="s">
        <v>92</v>
      </c>
      <c r="F21" s="53">
        <v>17.12</v>
      </c>
      <c r="G21" s="97">
        <v>2788.13</v>
      </c>
      <c r="H21" s="97">
        <v>3659.42</v>
      </c>
      <c r="I21" s="97">
        <v>62649.27</v>
      </c>
      <c r="J21" s="57">
        <f t="shared" si="1"/>
        <v>3.1130843939931728E-2</v>
      </c>
    </row>
    <row r="22" spans="1:10" x14ac:dyDescent="0.2">
      <c r="A22" s="47" t="s">
        <v>14</v>
      </c>
      <c r="B22" s="47"/>
      <c r="C22" s="47"/>
      <c r="D22" s="48" t="s">
        <v>15</v>
      </c>
      <c r="E22" s="47"/>
      <c r="F22" s="49"/>
      <c r="G22" s="49"/>
      <c r="H22" s="49"/>
      <c r="I22" s="49">
        <f>I23+I26</f>
        <v>162765.32</v>
      </c>
      <c r="J22" s="50">
        <f t="shared" si="1"/>
        <v>8.087918304160685E-2</v>
      </c>
    </row>
    <row r="23" spans="1:10" outlineLevel="1" x14ac:dyDescent="0.2">
      <c r="A23" s="47" t="s">
        <v>113</v>
      </c>
      <c r="B23" s="47"/>
      <c r="C23" s="47"/>
      <c r="D23" s="48" t="s">
        <v>114</v>
      </c>
      <c r="E23" s="47"/>
      <c r="F23" s="49"/>
      <c r="G23" s="49"/>
      <c r="H23" s="49"/>
      <c r="I23" s="49">
        <f>SUM(I24:I25)</f>
        <v>146964</v>
      </c>
      <c r="J23" s="50">
        <f t="shared" si="1"/>
        <v>7.3027400778782045E-2</v>
      </c>
    </row>
    <row r="24" spans="1:10" ht="25.5" outlineLevel="1" x14ac:dyDescent="0.2">
      <c r="A24" s="51" t="s">
        <v>115</v>
      </c>
      <c r="B24" s="51" t="s">
        <v>74</v>
      </c>
      <c r="C24" s="51" t="s">
        <v>106</v>
      </c>
      <c r="D24" s="52" t="s">
        <v>116</v>
      </c>
      <c r="E24" s="51" t="s">
        <v>92</v>
      </c>
      <c r="F24" s="53">
        <v>12.67</v>
      </c>
      <c r="G24" s="97">
        <v>3315.74</v>
      </c>
      <c r="H24" s="97">
        <v>4351.91</v>
      </c>
      <c r="I24" s="97">
        <v>55138.7</v>
      </c>
      <c r="J24" s="57">
        <f t="shared" si="1"/>
        <v>2.7398791155119822E-2</v>
      </c>
    </row>
    <row r="25" spans="1:10" ht="25.5" outlineLevel="1" x14ac:dyDescent="0.2">
      <c r="A25" s="51" t="s">
        <v>117</v>
      </c>
      <c r="B25" s="51" t="s">
        <v>74</v>
      </c>
      <c r="C25" s="51" t="s">
        <v>106</v>
      </c>
      <c r="D25" s="52" t="s">
        <v>118</v>
      </c>
      <c r="E25" s="51" t="s">
        <v>92</v>
      </c>
      <c r="F25" s="53">
        <v>21.1</v>
      </c>
      <c r="G25" s="97">
        <v>3315.74</v>
      </c>
      <c r="H25" s="97">
        <v>4351.91</v>
      </c>
      <c r="I25" s="97">
        <v>91825.3</v>
      </c>
      <c r="J25" s="57">
        <f t="shared" si="1"/>
        <v>4.5628609623662227E-2</v>
      </c>
    </row>
    <row r="26" spans="1:10" outlineLevel="1" x14ac:dyDescent="0.2">
      <c r="A26" s="47" t="s">
        <v>119</v>
      </c>
      <c r="B26" s="47"/>
      <c r="C26" s="47"/>
      <c r="D26" s="48" t="s">
        <v>120</v>
      </c>
      <c r="E26" s="47"/>
      <c r="F26" s="49"/>
      <c r="G26" s="49"/>
      <c r="H26" s="49"/>
      <c r="I26" s="49">
        <f>I27+I32+I35</f>
        <v>15801.32</v>
      </c>
      <c r="J26" s="50">
        <f t="shared" si="1"/>
        <v>7.8517822628248034E-3</v>
      </c>
    </row>
    <row r="27" spans="1:10" outlineLevel="1" x14ac:dyDescent="0.2">
      <c r="A27" s="47" t="s">
        <v>121</v>
      </c>
      <c r="B27" s="47"/>
      <c r="C27" s="47"/>
      <c r="D27" s="48" t="s">
        <v>122</v>
      </c>
      <c r="E27" s="47"/>
      <c r="F27" s="49"/>
      <c r="G27" s="49"/>
      <c r="H27" s="49"/>
      <c r="I27" s="49">
        <f>SUM(I28:I31)</f>
        <v>4126.87</v>
      </c>
      <c r="J27" s="50">
        <f t="shared" si="1"/>
        <v>2.0506694799538134E-3</v>
      </c>
    </row>
    <row r="28" spans="1:10" ht="38.25" outlineLevel="1" x14ac:dyDescent="0.2">
      <c r="A28" s="51" t="s">
        <v>123</v>
      </c>
      <c r="B28" s="51" t="s">
        <v>95</v>
      </c>
      <c r="C28" s="51" t="s">
        <v>124</v>
      </c>
      <c r="D28" s="52" t="s">
        <v>125</v>
      </c>
      <c r="E28" s="51" t="s">
        <v>126</v>
      </c>
      <c r="F28" s="53">
        <v>93.98</v>
      </c>
      <c r="G28" s="97">
        <v>12.49</v>
      </c>
      <c r="H28" s="97">
        <v>16.39</v>
      </c>
      <c r="I28" s="97">
        <v>1540.33</v>
      </c>
      <c r="J28" s="57">
        <f t="shared" si="1"/>
        <v>7.6540034458494148E-4</v>
      </c>
    </row>
    <row r="29" spans="1:10" ht="38.25" outlineLevel="1" x14ac:dyDescent="0.2">
      <c r="A29" s="51" t="s">
        <v>127</v>
      </c>
      <c r="B29" s="51" t="s">
        <v>95</v>
      </c>
      <c r="C29" s="51" t="s">
        <v>128</v>
      </c>
      <c r="D29" s="52" t="s">
        <v>129</v>
      </c>
      <c r="E29" s="51" t="s">
        <v>126</v>
      </c>
      <c r="F29" s="53">
        <v>79.03</v>
      </c>
      <c r="G29" s="97">
        <v>13.83</v>
      </c>
      <c r="H29" s="97">
        <v>18.149999999999999</v>
      </c>
      <c r="I29" s="97">
        <v>1434.39</v>
      </c>
      <c r="J29" s="57">
        <f t="shared" si="1"/>
        <v>7.1275804552868181E-4</v>
      </c>
    </row>
    <row r="30" spans="1:10" ht="38.25" outlineLevel="1" x14ac:dyDescent="0.2">
      <c r="A30" s="51" t="s">
        <v>130</v>
      </c>
      <c r="B30" s="51" t="s">
        <v>95</v>
      </c>
      <c r="C30" s="51" t="s">
        <v>131</v>
      </c>
      <c r="D30" s="52" t="s">
        <v>132</v>
      </c>
      <c r="E30" s="51" t="s">
        <v>126</v>
      </c>
      <c r="F30" s="53">
        <v>20.149999999999999</v>
      </c>
      <c r="G30" s="97">
        <v>14.38</v>
      </c>
      <c r="H30" s="97">
        <v>18.87</v>
      </c>
      <c r="I30" s="97">
        <v>380.23</v>
      </c>
      <c r="J30" s="57">
        <f t="shared" si="1"/>
        <v>1.8893884623524332E-4</v>
      </c>
    </row>
    <row r="31" spans="1:10" ht="38.25" outlineLevel="1" x14ac:dyDescent="0.2">
      <c r="A31" s="51" t="s">
        <v>133</v>
      </c>
      <c r="B31" s="51" t="s">
        <v>95</v>
      </c>
      <c r="C31" s="51" t="s">
        <v>134</v>
      </c>
      <c r="D31" s="52" t="s">
        <v>135</v>
      </c>
      <c r="E31" s="51" t="s">
        <v>126</v>
      </c>
      <c r="F31" s="53">
        <v>39.81</v>
      </c>
      <c r="G31" s="97">
        <v>14.77</v>
      </c>
      <c r="H31" s="97">
        <v>19.39</v>
      </c>
      <c r="I31" s="97">
        <v>771.92</v>
      </c>
      <c r="J31" s="57">
        <f t="shared" si="1"/>
        <v>3.8357224360494703E-4</v>
      </c>
    </row>
    <row r="32" spans="1:10" outlineLevel="1" x14ac:dyDescent="0.2">
      <c r="A32" s="47" t="s">
        <v>136</v>
      </c>
      <c r="B32" s="47"/>
      <c r="C32" s="47"/>
      <c r="D32" s="48" t="s">
        <v>137</v>
      </c>
      <c r="E32" s="47"/>
      <c r="F32" s="49"/>
      <c r="G32" s="49"/>
      <c r="H32" s="49"/>
      <c r="I32" s="49">
        <f>SUM(I33:I34)</f>
        <v>3929.0299999999997</v>
      </c>
      <c r="J32" s="50">
        <f t="shared" si="1"/>
        <v>1.9523614523411039E-3</v>
      </c>
    </row>
    <row r="33" spans="1:10" outlineLevel="1" x14ac:dyDescent="0.2">
      <c r="A33" s="51" t="s">
        <v>138</v>
      </c>
      <c r="B33" s="51" t="s">
        <v>74</v>
      </c>
      <c r="C33" s="51" t="s">
        <v>139</v>
      </c>
      <c r="D33" s="52" t="s">
        <v>140</v>
      </c>
      <c r="E33" s="51" t="s">
        <v>76</v>
      </c>
      <c r="F33" s="53">
        <v>28.55</v>
      </c>
      <c r="G33" s="97">
        <v>102.02</v>
      </c>
      <c r="H33" s="97">
        <v>133.9</v>
      </c>
      <c r="I33" s="97">
        <v>3822.85</v>
      </c>
      <c r="J33" s="57">
        <f t="shared" si="1"/>
        <v>1.8995998956694629E-3</v>
      </c>
    </row>
    <row r="34" spans="1:10" ht="38.25" outlineLevel="1" x14ac:dyDescent="0.2">
      <c r="A34" s="51" t="s">
        <v>141</v>
      </c>
      <c r="B34" s="51" t="s">
        <v>95</v>
      </c>
      <c r="C34" s="51" t="s">
        <v>142</v>
      </c>
      <c r="D34" s="52" t="s">
        <v>143</v>
      </c>
      <c r="E34" s="51" t="s">
        <v>92</v>
      </c>
      <c r="F34" s="53">
        <v>4.9000000000000004</v>
      </c>
      <c r="G34" s="97">
        <v>16.510000000000002</v>
      </c>
      <c r="H34" s="97">
        <v>21.67</v>
      </c>
      <c r="I34" s="97">
        <v>106.18</v>
      </c>
      <c r="J34" s="57">
        <f t="shared" si="1"/>
        <v>5.2761556671641209E-5</v>
      </c>
    </row>
    <row r="35" spans="1:10" outlineLevel="1" x14ac:dyDescent="0.2">
      <c r="A35" s="47" t="s">
        <v>144</v>
      </c>
      <c r="B35" s="47"/>
      <c r="C35" s="47"/>
      <c r="D35" s="48" t="s">
        <v>145</v>
      </c>
      <c r="E35" s="47"/>
      <c r="F35" s="49"/>
      <c r="G35" s="49"/>
      <c r="H35" s="49"/>
      <c r="I35" s="49">
        <f>I36</f>
        <v>7745.42</v>
      </c>
      <c r="J35" s="50">
        <f t="shared" si="1"/>
        <v>3.8487513305298852E-3</v>
      </c>
    </row>
    <row r="36" spans="1:10" outlineLevel="1" x14ac:dyDescent="0.2">
      <c r="A36" s="51" t="s">
        <v>146</v>
      </c>
      <c r="B36" s="51" t="s">
        <v>74</v>
      </c>
      <c r="C36" s="51" t="s">
        <v>147</v>
      </c>
      <c r="D36" s="52" t="s">
        <v>148</v>
      </c>
      <c r="E36" s="51" t="s">
        <v>92</v>
      </c>
      <c r="F36" s="53">
        <v>6.83</v>
      </c>
      <c r="G36" s="97">
        <v>864.02</v>
      </c>
      <c r="H36" s="97">
        <v>1134.03</v>
      </c>
      <c r="I36" s="97">
        <v>7745.42</v>
      </c>
      <c r="J36" s="57">
        <f t="shared" ref="J36:J66" si="2">I36/$I$239</f>
        <v>3.8487513305298852E-3</v>
      </c>
    </row>
    <row r="37" spans="1:10" x14ac:dyDescent="0.2">
      <c r="A37" s="47" t="s">
        <v>16</v>
      </c>
      <c r="B37" s="47"/>
      <c r="C37" s="47"/>
      <c r="D37" s="48" t="s">
        <v>17</v>
      </c>
      <c r="E37" s="47"/>
      <c r="F37" s="49"/>
      <c r="G37" s="49"/>
      <c r="H37" s="49"/>
      <c r="I37" s="49">
        <f>SUM(I38:I39)</f>
        <v>30957.83</v>
      </c>
      <c r="J37" s="50">
        <f t="shared" si="2"/>
        <v>1.5383154096591018E-2</v>
      </c>
    </row>
    <row r="38" spans="1:10" outlineLevel="1" x14ac:dyDescent="0.2">
      <c r="A38" s="51" t="s">
        <v>149</v>
      </c>
      <c r="B38" s="51" t="s">
        <v>74</v>
      </c>
      <c r="C38" s="51" t="s">
        <v>150</v>
      </c>
      <c r="D38" s="52" t="s">
        <v>151</v>
      </c>
      <c r="E38" s="51" t="s">
        <v>76</v>
      </c>
      <c r="F38" s="53">
        <v>274.22000000000003</v>
      </c>
      <c r="G38" s="97">
        <v>72.94</v>
      </c>
      <c r="H38" s="97">
        <v>95.73</v>
      </c>
      <c r="I38" s="97">
        <v>26251.08</v>
      </c>
      <c r="J38" s="57">
        <f t="shared" si="2"/>
        <v>1.3044338341606584E-2</v>
      </c>
    </row>
    <row r="39" spans="1:10" outlineLevel="1" x14ac:dyDescent="0.2">
      <c r="A39" s="51" t="s">
        <v>152</v>
      </c>
      <c r="B39" s="51" t="s">
        <v>74</v>
      </c>
      <c r="C39" s="51" t="s">
        <v>153</v>
      </c>
      <c r="D39" s="52" t="s">
        <v>154</v>
      </c>
      <c r="E39" s="51" t="s">
        <v>76</v>
      </c>
      <c r="F39" s="53">
        <v>28.55</v>
      </c>
      <c r="G39" s="97">
        <v>125.61</v>
      </c>
      <c r="H39" s="97">
        <v>164.86</v>
      </c>
      <c r="I39" s="97">
        <v>4706.75</v>
      </c>
      <c r="J39" s="57">
        <f t="shared" si="2"/>
        <v>2.3388157549844345E-3</v>
      </c>
    </row>
    <row r="40" spans="1:10" x14ac:dyDescent="0.2">
      <c r="A40" s="47" t="s">
        <v>18</v>
      </c>
      <c r="B40" s="47"/>
      <c r="C40" s="47"/>
      <c r="D40" s="48" t="s">
        <v>19</v>
      </c>
      <c r="E40" s="47"/>
      <c r="F40" s="49"/>
      <c r="G40" s="49"/>
      <c r="H40" s="49"/>
      <c r="I40" s="49">
        <f>SUM(I41:I43)</f>
        <v>109831.31</v>
      </c>
      <c r="J40" s="50">
        <f t="shared" si="2"/>
        <v>5.4575917186716831E-2</v>
      </c>
    </row>
    <row r="41" spans="1:10" outlineLevel="1" x14ac:dyDescent="0.2">
      <c r="A41" s="51" t="s">
        <v>155</v>
      </c>
      <c r="B41" s="51" t="s">
        <v>74</v>
      </c>
      <c r="C41" s="51" t="s">
        <v>156</v>
      </c>
      <c r="D41" s="52" t="s">
        <v>157</v>
      </c>
      <c r="E41" s="51" t="s">
        <v>76</v>
      </c>
      <c r="F41" s="53">
        <v>1101.9100000000001</v>
      </c>
      <c r="G41" s="97">
        <v>69.7</v>
      </c>
      <c r="H41" s="97">
        <v>91.48</v>
      </c>
      <c r="I41" s="97">
        <v>100802.73</v>
      </c>
      <c r="J41" s="57">
        <f t="shared" si="2"/>
        <v>5.0089555015550451E-2</v>
      </c>
    </row>
    <row r="42" spans="1:10" outlineLevel="1" x14ac:dyDescent="0.2">
      <c r="A42" s="51" t="s">
        <v>158</v>
      </c>
      <c r="B42" s="51" t="s">
        <v>95</v>
      </c>
      <c r="C42" s="51" t="s">
        <v>159</v>
      </c>
      <c r="D42" s="52" t="s">
        <v>160</v>
      </c>
      <c r="E42" s="51" t="s">
        <v>161</v>
      </c>
      <c r="F42" s="53">
        <v>103</v>
      </c>
      <c r="G42" s="97">
        <v>58.39</v>
      </c>
      <c r="H42" s="97">
        <v>76.64</v>
      </c>
      <c r="I42" s="97">
        <v>7893.92</v>
      </c>
      <c r="J42" s="57">
        <f t="shared" si="2"/>
        <v>3.9225419800471084E-3</v>
      </c>
    </row>
    <row r="43" spans="1:10" outlineLevel="1" x14ac:dyDescent="0.2">
      <c r="A43" s="51" t="s">
        <v>162</v>
      </c>
      <c r="B43" s="51" t="s">
        <v>95</v>
      </c>
      <c r="C43" s="51" t="s">
        <v>163</v>
      </c>
      <c r="D43" s="52" t="s">
        <v>164</v>
      </c>
      <c r="E43" s="51" t="s">
        <v>161</v>
      </c>
      <c r="F43" s="53">
        <v>25.7</v>
      </c>
      <c r="G43" s="97">
        <v>33.64</v>
      </c>
      <c r="H43" s="97">
        <v>44.15</v>
      </c>
      <c r="I43" s="97">
        <v>1134.6600000000001</v>
      </c>
      <c r="J43" s="57">
        <f t="shared" si="2"/>
        <v>5.63820191119273E-4</v>
      </c>
    </row>
    <row r="44" spans="1:10" x14ac:dyDescent="0.2">
      <c r="A44" s="47" t="s">
        <v>20</v>
      </c>
      <c r="B44" s="47"/>
      <c r="C44" s="47"/>
      <c r="D44" s="48" t="s">
        <v>21</v>
      </c>
      <c r="E44" s="47"/>
      <c r="F44" s="49"/>
      <c r="G44" s="49"/>
      <c r="H44" s="49"/>
      <c r="I44" s="49">
        <f>SUM(I45:I50)</f>
        <v>206888.36</v>
      </c>
      <c r="J44" s="50">
        <f t="shared" si="2"/>
        <v>0.10280421859901023</v>
      </c>
    </row>
    <row r="45" spans="1:10" outlineLevel="1" x14ac:dyDescent="0.2">
      <c r="A45" s="51" t="s">
        <v>165</v>
      </c>
      <c r="B45" s="51" t="s">
        <v>74</v>
      </c>
      <c r="C45" s="51" t="s">
        <v>166</v>
      </c>
      <c r="D45" s="52" t="s">
        <v>167</v>
      </c>
      <c r="E45" s="51" t="s">
        <v>76</v>
      </c>
      <c r="F45" s="53">
        <v>2203.8200000000002</v>
      </c>
      <c r="G45" s="97">
        <v>11.59</v>
      </c>
      <c r="H45" s="97">
        <v>15.21</v>
      </c>
      <c r="I45" s="97">
        <v>33520.1</v>
      </c>
      <c r="J45" s="57">
        <f t="shared" si="2"/>
        <v>1.6656363305604448E-2</v>
      </c>
    </row>
    <row r="46" spans="1:10" outlineLevel="1" x14ac:dyDescent="0.2">
      <c r="A46" s="51" t="s">
        <v>168</v>
      </c>
      <c r="B46" s="51" t="s">
        <v>74</v>
      </c>
      <c r="C46" s="51" t="s">
        <v>169</v>
      </c>
      <c r="D46" s="52" t="s">
        <v>170</v>
      </c>
      <c r="E46" s="51" t="s">
        <v>76</v>
      </c>
      <c r="F46" s="53">
        <v>1914.52</v>
      </c>
      <c r="G46" s="97">
        <v>47.68</v>
      </c>
      <c r="H46" s="97">
        <v>62.58</v>
      </c>
      <c r="I46" s="97">
        <v>119810.66</v>
      </c>
      <c r="J46" s="57">
        <f t="shared" si="2"/>
        <v>5.9534723370283822E-2</v>
      </c>
    </row>
    <row r="47" spans="1:10" outlineLevel="1" x14ac:dyDescent="0.2">
      <c r="A47" s="51" t="s">
        <v>171</v>
      </c>
      <c r="B47" s="51" t="s">
        <v>74</v>
      </c>
      <c r="C47" s="51" t="s">
        <v>172</v>
      </c>
      <c r="D47" s="52" t="s">
        <v>173</v>
      </c>
      <c r="E47" s="51" t="s">
        <v>76</v>
      </c>
      <c r="F47" s="53">
        <v>289.3</v>
      </c>
      <c r="G47" s="97">
        <v>40.71</v>
      </c>
      <c r="H47" s="97">
        <v>53.43</v>
      </c>
      <c r="I47" s="97">
        <v>15457.3</v>
      </c>
      <c r="J47" s="57">
        <f t="shared" si="2"/>
        <v>7.6808364093102236E-3</v>
      </c>
    </row>
    <row r="48" spans="1:10" outlineLevel="1" x14ac:dyDescent="0.2">
      <c r="A48" s="51" t="s">
        <v>174</v>
      </c>
      <c r="B48" s="51" t="s">
        <v>74</v>
      </c>
      <c r="C48" s="51" t="s">
        <v>175</v>
      </c>
      <c r="D48" s="52" t="s">
        <v>176</v>
      </c>
      <c r="E48" s="51" t="s">
        <v>76</v>
      </c>
      <c r="F48" s="53">
        <v>108.1</v>
      </c>
      <c r="G48" s="97">
        <v>87.21</v>
      </c>
      <c r="H48" s="97">
        <v>114.46</v>
      </c>
      <c r="I48" s="97">
        <v>12373.13</v>
      </c>
      <c r="J48" s="57">
        <f t="shared" si="2"/>
        <v>6.1482915775153881E-3</v>
      </c>
    </row>
    <row r="49" spans="1:10" outlineLevel="1" x14ac:dyDescent="0.2">
      <c r="A49" s="51" t="s">
        <v>177</v>
      </c>
      <c r="B49" s="51" t="s">
        <v>74</v>
      </c>
      <c r="C49" s="51" t="s">
        <v>175</v>
      </c>
      <c r="D49" s="52" t="s">
        <v>178</v>
      </c>
      <c r="E49" s="51" t="s">
        <v>76</v>
      </c>
      <c r="F49" s="53">
        <v>12</v>
      </c>
      <c r="G49" s="97">
        <v>87.21</v>
      </c>
      <c r="H49" s="97">
        <v>114.46</v>
      </c>
      <c r="I49" s="97">
        <v>1373.52</v>
      </c>
      <c r="J49" s="57">
        <f t="shared" si="2"/>
        <v>6.825113328275817E-4</v>
      </c>
    </row>
    <row r="50" spans="1:10" outlineLevel="1" x14ac:dyDescent="0.2">
      <c r="A50" s="51" t="s">
        <v>179</v>
      </c>
      <c r="B50" s="51" t="s">
        <v>74</v>
      </c>
      <c r="C50" s="51" t="s">
        <v>175</v>
      </c>
      <c r="D50" s="52" t="s">
        <v>180</v>
      </c>
      <c r="E50" s="51" t="s">
        <v>76</v>
      </c>
      <c r="F50" s="53">
        <v>212.77</v>
      </c>
      <c r="G50" s="97">
        <v>87.21</v>
      </c>
      <c r="H50" s="97">
        <v>114.46</v>
      </c>
      <c r="I50" s="97">
        <v>24353.65</v>
      </c>
      <c r="J50" s="57">
        <f t="shared" si="2"/>
        <v>1.2101492603468779E-2</v>
      </c>
    </row>
    <row r="51" spans="1:10" x14ac:dyDescent="0.2">
      <c r="A51" s="47" t="s">
        <v>22</v>
      </c>
      <c r="B51" s="47"/>
      <c r="C51" s="47"/>
      <c r="D51" s="48" t="s">
        <v>23</v>
      </c>
      <c r="E51" s="47"/>
      <c r="F51" s="49"/>
      <c r="G51" s="49"/>
      <c r="H51" s="49"/>
      <c r="I51" s="49">
        <f>SUM(I52:I56)</f>
        <v>152561.32999999999</v>
      </c>
      <c r="J51" s="50">
        <f t="shared" si="2"/>
        <v>7.5808751730042895E-2</v>
      </c>
    </row>
    <row r="52" spans="1:10" outlineLevel="1" x14ac:dyDescent="0.2">
      <c r="A52" s="51" t="s">
        <v>181</v>
      </c>
      <c r="B52" s="51" t="s">
        <v>74</v>
      </c>
      <c r="C52" s="51" t="s">
        <v>182</v>
      </c>
      <c r="D52" s="52" t="s">
        <v>183</v>
      </c>
      <c r="E52" s="51" t="s">
        <v>76</v>
      </c>
      <c r="F52" s="53">
        <v>412.29</v>
      </c>
      <c r="G52" s="97">
        <v>74.16</v>
      </c>
      <c r="H52" s="97">
        <v>97.34</v>
      </c>
      <c r="I52" s="97">
        <v>40132.31</v>
      </c>
      <c r="J52" s="57">
        <f t="shared" si="2"/>
        <v>1.9942014959774657E-2</v>
      </c>
    </row>
    <row r="53" spans="1:10" outlineLevel="1" x14ac:dyDescent="0.2">
      <c r="A53" s="51" t="s">
        <v>184</v>
      </c>
      <c r="B53" s="51" t="s">
        <v>74</v>
      </c>
      <c r="C53" s="51" t="s">
        <v>185</v>
      </c>
      <c r="D53" s="52" t="s">
        <v>186</v>
      </c>
      <c r="E53" s="51" t="s">
        <v>76</v>
      </c>
      <c r="F53" s="53">
        <v>412.29</v>
      </c>
      <c r="G53" s="97">
        <v>38.56</v>
      </c>
      <c r="H53" s="97">
        <v>50.61</v>
      </c>
      <c r="I53" s="97">
        <v>20866</v>
      </c>
      <c r="J53" s="57">
        <f t="shared" si="2"/>
        <v>1.0368455843948628E-2</v>
      </c>
    </row>
    <row r="54" spans="1:10" outlineLevel="1" x14ac:dyDescent="0.2">
      <c r="A54" s="51" t="s">
        <v>187</v>
      </c>
      <c r="B54" s="51" t="s">
        <v>74</v>
      </c>
      <c r="C54" s="51" t="s">
        <v>188</v>
      </c>
      <c r="D54" s="52" t="s">
        <v>189</v>
      </c>
      <c r="E54" s="51" t="s">
        <v>76</v>
      </c>
      <c r="F54" s="53">
        <v>186.06</v>
      </c>
      <c r="G54" s="97">
        <v>126.72</v>
      </c>
      <c r="H54" s="97">
        <v>166.32</v>
      </c>
      <c r="I54" s="97">
        <v>30945.5</v>
      </c>
      <c r="J54" s="57">
        <f t="shared" si="2"/>
        <v>1.5377027236600799E-2</v>
      </c>
    </row>
    <row r="55" spans="1:10" ht="25.5" outlineLevel="1" x14ac:dyDescent="0.2">
      <c r="A55" s="51" t="s">
        <v>190</v>
      </c>
      <c r="B55" s="51" t="s">
        <v>74</v>
      </c>
      <c r="C55" s="51" t="s">
        <v>191</v>
      </c>
      <c r="D55" s="52" t="s">
        <v>192</v>
      </c>
      <c r="E55" s="51" t="s">
        <v>76</v>
      </c>
      <c r="F55" s="53">
        <v>73.16</v>
      </c>
      <c r="G55" s="97">
        <v>97.41</v>
      </c>
      <c r="H55" s="97">
        <v>127.85</v>
      </c>
      <c r="I55" s="97">
        <v>9353.51</v>
      </c>
      <c r="J55" s="57">
        <f t="shared" si="2"/>
        <v>4.6478220751908338E-3</v>
      </c>
    </row>
    <row r="56" spans="1:10" outlineLevel="1" x14ac:dyDescent="0.2">
      <c r="A56" s="51" t="s">
        <v>193</v>
      </c>
      <c r="B56" s="51" t="s">
        <v>74</v>
      </c>
      <c r="C56" s="51" t="s">
        <v>191</v>
      </c>
      <c r="D56" s="52" t="s">
        <v>194</v>
      </c>
      <c r="E56" s="51" t="s">
        <v>76</v>
      </c>
      <c r="F56" s="53">
        <v>400.97</v>
      </c>
      <c r="G56" s="97">
        <v>97.41</v>
      </c>
      <c r="H56" s="97">
        <v>127.85</v>
      </c>
      <c r="I56" s="97">
        <v>51264.01</v>
      </c>
      <c r="J56" s="57">
        <f t="shared" si="2"/>
        <v>2.5473431614527985E-2</v>
      </c>
    </row>
    <row r="57" spans="1:10" x14ac:dyDescent="0.2">
      <c r="A57" s="47" t="s">
        <v>24</v>
      </c>
      <c r="B57" s="47"/>
      <c r="C57" s="47"/>
      <c r="D57" s="48" t="s">
        <v>25</v>
      </c>
      <c r="E57" s="47"/>
      <c r="F57" s="49"/>
      <c r="G57" s="49"/>
      <c r="H57" s="49"/>
      <c r="I57" s="49">
        <f>I58+I64+I69</f>
        <v>112672.81999999999</v>
      </c>
      <c r="J57" s="50">
        <f t="shared" si="2"/>
        <v>5.5987882631226484E-2</v>
      </c>
    </row>
    <row r="58" spans="1:10" outlineLevel="1" x14ac:dyDescent="0.2">
      <c r="A58" s="47" t="s">
        <v>195</v>
      </c>
      <c r="B58" s="47"/>
      <c r="C58" s="47"/>
      <c r="D58" s="48" t="s">
        <v>196</v>
      </c>
      <c r="E58" s="47"/>
      <c r="F58" s="49"/>
      <c r="G58" s="49"/>
      <c r="H58" s="49"/>
      <c r="I58" s="49">
        <f>SUM(I59:I63)</f>
        <v>7649.29</v>
      </c>
      <c r="J58" s="50">
        <f t="shared" si="2"/>
        <v>3.8009836865023389E-3</v>
      </c>
    </row>
    <row r="59" spans="1:10" outlineLevel="1" x14ac:dyDescent="0.2">
      <c r="A59" s="51" t="s">
        <v>197</v>
      </c>
      <c r="B59" s="51" t="s">
        <v>74</v>
      </c>
      <c r="C59" s="51" t="s">
        <v>198</v>
      </c>
      <c r="D59" s="52" t="s">
        <v>199</v>
      </c>
      <c r="E59" s="51" t="s">
        <v>200</v>
      </c>
      <c r="F59" s="53">
        <v>1</v>
      </c>
      <c r="G59" s="97">
        <v>1276.03</v>
      </c>
      <c r="H59" s="97">
        <v>1674.79</v>
      </c>
      <c r="I59" s="97">
        <v>1674.79</v>
      </c>
      <c r="J59" s="57">
        <f t="shared" si="2"/>
        <v>8.3221442360235421E-4</v>
      </c>
    </row>
    <row r="60" spans="1:10" outlineLevel="1" x14ac:dyDescent="0.2">
      <c r="A60" s="51" t="s">
        <v>201</v>
      </c>
      <c r="B60" s="51" t="s">
        <v>74</v>
      </c>
      <c r="C60" s="51" t="s">
        <v>202</v>
      </c>
      <c r="D60" s="52" t="s">
        <v>203</v>
      </c>
      <c r="E60" s="51" t="s">
        <v>200</v>
      </c>
      <c r="F60" s="53">
        <v>2</v>
      </c>
      <c r="G60" s="97">
        <v>1225.31</v>
      </c>
      <c r="H60" s="97">
        <v>1608.22</v>
      </c>
      <c r="I60" s="97">
        <v>3216.44</v>
      </c>
      <c r="J60" s="57">
        <f t="shared" si="2"/>
        <v>1.5982706850718933E-3</v>
      </c>
    </row>
    <row r="61" spans="1:10" outlineLevel="1" x14ac:dyDescent="0.2">
      <c r="A61" s="51" t="s">
        <v>204</v>
      </c>
      <c r="B61" s="51" t="s">
        <v>74</v>
      </c>
      <c r="C61" s="51" t="s">
        <v>205</v>
      </c>
      <c r="D61" s="52" t="s">
        <v>206</v>
      </c>
      <c r="E61" s="51" t="s">
        <v>200</v>
      </c>
      <c r="F61" s="53">
        <v>18</v>
      </c>
      <c r="G61" s="97">
        <v>22.65</v>
      </c>
      <c r="H61" s="97">
        <v>29.73</v>
      </c>
      <c r="I61" s="97">
        <v>535.14</v>
      </c>
      <c r="J61" s="57">
        <f t="shared" si="2"/>
        <v>2.6591466789661021E-4</v>
      </c>
    </row>
    <row r="62" spans="1:10" ht="25.5" outlineLevel="1" x14ac:dyDescent="0.2">
      <c r="A62" s="51" t="s">
        <v>207</v>
      </c>
      <c r="B62" s="51" t="s">
        <v>95</v>
      </c>
      <c r="C62" s="51" t="s">
        <v>208</v>
      </c>
      <c r="D62" s="52" t="s">
        <v>209</v>
      </c>
      <c r="E62" s="51" t="s">
        <v>200</v>
      </c>
      <c r="F62" s="53">
        <v>3</v>
      </c>
      <c r="G62" s="97">
        <v>392.93</v>
      </c>
      <c r="H62" s="97">
        <v>515.72</v>
      </c>
      <c r="I62" s="97">
        <v>1547.16</v>
      </c>
      <c r="J62" s="57">
        <f t="shared" si="2"/>
        <v>7.687942175560031E-4</v>
      </c>
    </row>
    <row r="63" spans="1:10" outlineLevel="1" x14ac:dyDescent="0.2">
      <c r="A63" s="51" t="s">
        <v>210</v>
      </c>
      <c r="B63" s="51" t="s">
        <v>74</v>
      </c>
      <c r="C63" s="51" t="s">
        <v>211</v>
      </c>
      <c r="D63" s="52" t="s">
        <v>212</v>
      </c>
      <c r="E63" s="51" t="s">
        <v>200</v>
      </c>
      <c r="F63" s="53">
        <v>8</v>
      </c>
      <c r="G63" s="97">
        <v>64.36</v>
      </c>
      <c r="H63" s="97">
        <v>84.47</v>
      </c>
      <c r="I63" s="97">
        <v>675.76</v>
      </c>
      <c r="J63" s="57">
        <f t="shared" si="2"/>
        <v>3.3578969237547804E-4</v>
      </c>
    </row>
    <row r="64" spans="1:10" outlineLevel="1" x14ac:dyDescent="0.2">
      <c r="A64" s="47" t="s">
        <v>213</v>
      </c>
      <c r="B64" s="47"/>
      <c r="C64" s="47"/>
      <c r="D64" s="48" t="s">
        <v>214</v>
      </c>
      <c r="E64" s="47"/>
      <c r="F64" s="49"/>
      <c r="G64" s="49"/>
      <c r="H64" s="49"/>
      <c r="I64" s="49">
        <f>SUM(I65:I68)</f>
        <v>82949.42</v>
      </c>
      <c r="J64" s="50">
        <f t="shared" si="2"/>
        <v>4.1218125110282243E-2</v>
      </c>
    </row>
    <row r="65" spans="1:10" outlineLevel="1" x14ac:dyDescent="0.2">
      <c r="A65" s="51" t="s">
        <v>215</v>
      </c>
      <c r="B65" s="51" t="s">
        <v>74</v>
      </c>
      <c r="C65" s="51" t="s">
        <v>216</v>
      </c>
      <c r="D65" s="52" t="s">
        <v>217</v>
      </c>
      <c r="E65" s="51" t="s">
        <v>218</v>
      </c>
      <c r="F65" s="53">
        <v>101</v>
      </c>
      <c r="G65" s="97">
        <v>249.5</v>
      </c>
      <c r="H65" s="97">
        <v>327.47000000000003</v>
      </c>
      <c r="I65" s="97">
        <v>33074.47</v>
      </c>
      <c r="J65" s="57">
        <f t="shared" si="2"/>
        <v>1.6434926759177782E-2</v>
      </c>
    </row>
    <row r="66" spans="1:10" outlineLevel="1" x14ac:dyDescent="0.2">
      <c r="A66" s="51" t="s">
        <v>219</v>
      </c>
      <c r="B66" s="51" t="s">
        <v>74</v>
      </c>
      <c r="C66" s="51" t="s">
        <v>220</v>
      </c>
      <c r="D66" s="52" t="s">
        <v>221</v>
      </c>
      <c r="E66" s="51" t="s">
        <v>218</v>
      </c>
      <c r="F66" s="53">
        <v>70</v>
      </c>
      <c r="G66" s="97">
        <v>521.1</v>
      </c>
      <c r="H66" s="97">
        <v>683.94</v>
      </c>
      <c r="I66" s="97">
        <v>47875.8</v>
      </c>
      <c r="J66" s="57">
        <f t="shared" si="2"/>
        <v>2.3789807260314183E-2</v>
      </c>
    </row>
    <row r="67" spans="1:10" outlineLevel="1" x14ac:dyDescent="0.2">
      <c r="A67" s="51" t="s">
        <v>222</v>
      </c>
      <c r="B67" s="51" t="s">
        <v>66</v>
      </c>
      <c r="C67" s="51" t="s">
        <v>223</v>
      </c>
      <c r="D67" s="52" t="s">
        <v>224</v>
      </c>
      <c r="E67" s="51" t="s">
        <v>225</v>
      </c>
      <c r="F67" s="53">
        <v>3</v>
      </c>
      <c r="G67" s="97">
        <v>229.26</v>
      </c>
      <c r="H67" s="97">
        <v>300.89999999999998</v>
      </c>
      <c r="I67" s="97">
        <v>902.7</v>
      </c>
      <c r="J67" s="57">
        <f t="shared" ref="J67:J130" si="3">I67/$I$239</f>
        <v>4.4855770585317873E-4</v>
      </c>
    </row>
    <row r="68" spans="1:10" outlineLevel="1" x14ac:dyDescent="0.2">
      <c r="A68" s="51" t="s">
        <v>226</v>
      </c>
      <c r="B68" s="51" t="s">
        <v>74</v>
      </c>
      <c r="C68" s="51" t="s">
        <v>227</v>
      </c>
      <c r="D68" s="52" t="s">
        <v>228</v>
      </c>
      <c r="E68" s="51" t="s">
        <v>200</v>
      </c>
      <c r="F68" s="53">
        <v>5</v>
      </c>
      <c r="G68" s="97">
        <v>167.08</v>
      </c>
      <c r="H68" s="97">
        <v>219.29</v>
      </c>
      <c r="I68" s="97">
        <v>1096.45</v>
      </c>
      <c r="J68" s="57">
        <f t="shared" si="3"/>
        <v>5.4483338493709738E-4</v>
      </c>
    </row>
    <row r="69" spans="1:10" outlineLevel="1" x14ac:dyDescent="0.2">
      <c r="A69" s="47" t="s">
        <v>229</v>
      </c>
      <c r="B69" s="47"/>
      <c r="C69" s="47"/>
      <c r="D69" s="48" t="s">
        <v>230</v>
      </c>
      <c r="E69" s="47"/>
      <c r="F69" s="49"/>
      <c r="G69" s="49"/>
      <c r="H69" s="49"/>
      <c r="I69" s="49">
        <f>SUM(I70:I79)</f>
        <v>22074.11</v>
      </c>
      <c r="J69" s="50">
        <f t="shared" si="3"/>
        <v>1.0968773834441909E-2</v>
      </c>
    </row>
    <row r="70" spans="1:10" outlineLevel="1" x14ac:dyDescent="0.2">
      <c r="A70" s="51" t="s">
        <v>231</v>
      </c>
      <c r="B70" s="51" t="s">
        <v>74</v>
      </c>
      <c r="C70" s="51" t="s">
        <v>232</v>
      </c>
      <c r="D70" s="52" t="s">
        <v>233</v>
      </c>
      <c r="E70" s="51" t="s">
        <v>200</v>
      </c>
      <c r="F70" s="53">
        <v>28</v>
      </c>
      <c r="G70" s="97">
        <v>302.05</v>
      </c>
      <c r="H70" s="97">
        <v>396.44</v>
      </c>
      <c r="I70" s="97">
        <v>11100.32</v>
      </c>
      <c r="J70" s="57">
        <f t="shared" si="3"/>
        <v>5.5158237215422136E-3</v>
      </c>
    </row>
    <row r="71" spans="1:10" outlineLevel="1" x14ac:dyDescent="0.2">
      <c r="A71" s="51" t="s">
        <v>234</v>
      </c>
      <c r="B71" s="51" t="s">
        <v>74</v>
      </c>
      <c r="C71" s="51" t="s">
        <v>235</v>
      </c>
      <c r="D71" s="52" t="s">
        <v>236</v>
      </c>
      <c r="E71" s="51" t="s">
        <v>200</v>
      </c>
      <c r="F71" s="53">
        <v>13</v>
      </c>
      <c r="G71" s="97">
        <v>18.47</v>
      </c>
      <c r="H71" s="97">
        <v>24.24</v>
      </c>
      <c r="I71" s="97">
        <v>315.12</v>
      </c>
      <c r="J71" s="57">
        <f t="shared" si="3"/>
        <v>1.5658524899573909E-4</v>
      </c>
    </row>
    <row r="72" spans="1:10" outlineLevel="1" x14ac:dyDescent="0.2">
      <c r="A72" s="51" t="s">
        <v>237</v>
      </c>
      <c r="B72" s="51" t="s">
        <v>74</v>
      </c>
      <c r="C72" s="51" t="s">
        <v>238</v>
      </c>
      <c r="D72" s="52" t="s">
        <v>239</v>
      </c>
      <c r="E72" s="51" t="s">
        <v>200</v>
      </c>
      <c r="F72" s="53">
        <v>3</v>
      </c>
      <c r="G72" s="97">
        <v>35.07</v>
      </c>
      <c r="H72" s="97">
        <v>46.03</v>
      </c>
      <c r="I72" s="97">
        <v>138.09</v>
      </c>
      <c r="J72" s="57">
        <f t="shared" si="3"/>
        <v>6.8617850450055888E-5</v>
      </c>
    </row>
    <row r="73" spans="1:10" outlineLevel="1" x14ac:dyDescent="0.2">
      <c r="A73" s="51" t="s">
        <v>240</v>
      </c>
      <c r="B73" s="51" t="s">
        <v>74</v>
      </c>
      <c r="C73" s="51" t="s">
        <v>241</v>
      </c>
      <c r="D73" s="52" t="s">
        <v>242</v>
      </c>
      <c r="E73" s="51" t="s">
        <v>200</v>
      </c>
      <c r="F73" s="53">
        <v>9</v>
      </c>
      <c r="G73" s="97">
        <v>47.24</v>
      </c>
      <c r="H73" s="97">
        <v>62</v>
      </c>
      <c r="I73" s="97">
        <v>558</v>
      </c>
      <c r="J73" s="57">
        <f t="shared" si="3"/>
        <v>2.7727395576168575E-4</v>
      </c>
    </row>
    <row r="74" spans="1:10" outlineLevel="1" x14ac:dyDescent="0.2">
      <c r="A74" s="51" t="s">
        <v>243</v>
      </c>
      <c r="B74" s="51" t="s">
        <v>74</v>
      </c>
      <c r="C74" s="51" t="s">
        <v>244</v>
      </c>
      <c r="D74" s="52" t="s">
        <v>245</v>
      </c>
      <c r="E74" s="51" t="s">
        <v>200</v>
      </c>
      <c r="F74" s="53">
        <v>8</v>
      </c>
      <c r="G74" s="97">
        <v>27.41</v>
      </c>
      <c r="H74" s="97">
        <v>35.979999999999997</v>
      </c>
      <c r="I74" s="97">
        <v>287.83999999999997</v>
      </c>
      <c r="J74" s="57">
        <f t="shared" si="3"/>
        <v>1.4302963338072333E-4</v>
      </c>
    </row>
    <row r="75" spans="1:10" outlineLevel="1" x14ac:dyDescent="0.2">
      <c r="A75" s="51" t="s">
        <v>246</v>
      </c>
      <c r="B75" s="51" t="s">
        <v>74</v>
      </c>
      <c r="C75" s="51" t="s">
        <v>247</v>
      </c>
      <c r="D75" s="52" t="s">
        <v>248</v>
      </c>
      <c r="E75" s="51" t="s">
        <v>200</v>
      </c>
      <c r="F75" s="53">
        <v>31</v>
      </c>
      <c r="G75" s="97">
        <v>30.76</v>
      </c>
      <c r="H75" s="97">
        <v>40.369999999999997</v>
      </c>
      <c r="I75" s="97">
        <v>1251.47</v>
      </c>
      <c r="J75" s="57">
        <f t="shared" si="3"/>
        <v>6.218638663388474E-4</v>
      </c>
    </row>
    <row r="76" spans="1:10" outlineLevel="1" x14ac:dyDescent="0.2">
      <c r="A76" s="51" t="s">
        <v>249</v>
      </c>
      <c r="B76" s="51" t="s">
        <v>74</v>
      </c>
      <c r="C76" s="51" t="s">
        <v>250</v>
      </c>
      <c r="D76" s="52" t="s">
        <v>251</v>
      </c>
      <c r="E76" s="51" t="s">
        <v>200</v>
      </c>
      <c r="F76" s="53">
        <v>15</v>
      </c>
      <c r="G76" s="97">
        <v>23.7</v>
      </c>
      <c r="H76" s="97">
        <v>31.11</v>
      </c>
      <c r="I76" s="97">
        <v>466.65</v>
      </c>
      <c r="J76" s="57">
        <f t="shared" si="3"/>
        <v>2.318815259071517E-4</v>
      </c>
    </row>
    <row r="77" spans="1:10" outlineLevel="1" x14ac:dyDescent="0.2">
      <c r="A77" s="51" t="s">
        <v>252</v>
      </c>
      <c r="B77" s="51" t="s">
        <v>74</v>
      </c>
      <c r="C77" s="51" t="s">
        <v>253</v>
      </c>
      <c r="D77" s="52" t="s">
        <v>254</v>
      </c>
      <c r="E77" s="51" t="s">
        <v>200</v>
      </c>
      <c r="F77" s="53">
        <v>10</v>
      </c>
      <c r="G77" s="97">
        <v>61.64</v>
      </c>
      <c r="H77" s="97">
        <v>80.900000000000006</v>
      </c>
      <c r="I77" s="97">
        <v>809</v>
      </c>
      <c r="J77" s="57">
        <f t="shared" si="3"/>
        <v>4.0199754518136877E-4</v>
      </c>
    </row>
    <row r="78" spans="1:10" outlineLevel="1" x14ac:dyDescent="0.2">
      <c r="A78" s="51" t="s">
        <v>255</v>
      </c>
      <c r="B78" s="51" t="s">
        <v>95</v>
      </c>
      <c r="C78" s="51" t="s">
        <v>256</v>
      </c>
      <c r="D78" s="52" t="s">
        <v>257</v>
      </c>
      <c r="E78" s="51" t="s">
        <v>200</v>
      </c>
      <c r="F78" s="53">
        <v>79</v>
      </c>
      <c r="G78" s="97">
        <v>40.58</v>
      </c>
      <c r="H78" s="97">
        <v>53.26</v>
      </c>
      <c r="I78" s="97">
        <v>4207.54</v>
      </c>
      <c r="J78" s="57">
        <f t="shared" si="3"/>
        <v>2.0907549459238768E-3</v>
      </c>
    </row>
    <row r="79" spans="1:10" ht="38.25" outlineLevel="1" x14ac:dyDescent="0.2">
      <c r="A79" s="51" t="s">
        <v>258</v>
      </c>
      <c r="B79" s="51" t="s">
        <v>95</v>
      </c>
      <c r="C79" s="51" t="s">
        <v>259</v>
      </c>
      <c r="D79" s="52" t="s">
        <v>260</v>
      </c>
      <c r="E79" s="51" t="s">
        <v>200</v>
      </c>
      <c r="F79" s="53">
        <v>22</v>
      </c>
      <c r="G79" s="97">
        <v>101.82</v>
      </c>
      <c r="H79" s="97">
        <v>133.63999999999999</v>
      </c>
      <c r="I79" s="97">
        <v>2940.08</v>
      </c>
      <c r="J79" s="57">
        <f t="shared" si="3"/>
        <v>1.4609455409602455E-3</v>
      </c>
    </row>
    <row r="80" spans="1:10" x14ac:dyDescent="0.2">
      <c r="A80" s="47" t="s">
        <v>26</v>
      </c>
      <c r="B80" s="47"/>
      <c r="C80" s="47"/>
      <c r="D80" s="48" t="s">
        <v>27</v>
      </c>
      <c r="E80" s="47"/>
      <c r="F80" s="49"/>
      <c r="G80" s="49"/>
      <c r="H80" s="49"/>
      <c r="I80" s="49">
        <f>SUM(I81:I114)</f>
        <v>58719.289999999994</v>
      </c>
      <c r="J80" s="50">
        <f t="shared" si="3"/>
        <v>2.9178010426196405E-2</v>
      </c>
    </row>
    <row r="81" spans="1:10" outlineLevel="1" x14ac:dyDescent="0.2">
      <c r="A81" s="51" t="s">
        <v>261</v>
      </c>
      <c r="B81" s="51" t="s">
        <v>74</v>
      </c>
      <c r="C81" s="51" t="s">
        <v>262</v>
      </c>
      <c r="D81" s="52" t="s">
        <v>263</v>
      </c>
      <c r="E81" s="51" t="s">
        <v>161</v>
      </c>
      <c r="F81" s="53">
        <v>26.87</v>
      </c>
      <c r="G81" s="97">
        <v>85.94</v>
      </c>
      <c r="H81" s="97">
        <v>112.8</v>
      </c>
      <c r="I81" s="97">
        <v>3030.94</v>
      </c>
      <c r="J81" s="57">
        <f t="shared" si="3"/>
        <v>1.5060944865167092E-3</v>
      </c>
    </row>
    <row r="82" spans="1:10" outlineLevel="1" x14ac:dyDescent="0.2">
      <c r="A82" s="51" t="s">
        <v>264</v>
      </c>
      <c r="B82" s="51" t="s">
        <v>74</v>
      </c>
      <c r="C82" s="51" t="s">
        <v>265</v>
      </c>
      <c r="D82" s="52" t="s">
        <v>266</v>
      </c>
      <c r="E82" s="51" t="s">
        <v>161</v>
      </c>
      <c r="F82" s="53">
        <v>102.13</v>
      </c>
      <c r="G82" s="97">
        <v>40.32</v>
      </c>
      <c r="H82" s="97">
        <v>52.92</v>
      </c>
      <c r="I82" s="97">
        <v>5404.72</v>
      </c>
      <c r="J82" s="57">
        <f t="shared" si="3"/>
        <v>2.6856417458499967E-3</v>
      </c>
    </row>
    <row r="83" spans="1:10" outlineLevel="1" x14ac:dyDescent="0.2">
      <c r="A83" s="51" t="s">
        <v>267</v>
      </c>
      <c r="B83" s="51" t="s">
        <v>74</v>
      </c>
      <c r="C83" s="51" t="s">
        <v>268</v>
      </c>
      <c r="D83" s="52" t="s">
        <v>269</v>
      </c>
      <c r="E83" s="51" t="s">
        <v>161</v>
      </c>
      <c r="F83" s="53">
        <v>54.22</v>
      </c>
      <c r="G83" s="97">
        <v>23.63</v>
      </c>
      <c r="H83" s="97">
        <v>31.01</v>
      </c>
      <c r="I83" s="97">
        <v>1681.36</v>
      </c>
      <c r="J83" s="57">
        <f t="shared" si="3"/>
        <v>8.3547910082341914E-4</v>
      </c>
    </row>
    <row r="84" spans="1:10" outlineLevel="1" x14ac:dyDescent="0.2">
      <c r="A84" s="51" t="s">
        <v>270</v>
      </c>
      <c r="B84" s="51" t="s">
        <v>74</v>
      </c>
      <c r="C84" s="51" t="s">
        <v>271</v>
      </c>
      <c r="D84" s="52" t="s">
        <v>272</v>
      </c>
      <c r="E84" s="51" t="s">
        <v>161</v>
      </c>
      <c r="F84" s="53">
        <v>16.5</v>
      </c>
      <c r="G84" s="97">
        <v>17.649999999999999</v>
      </c>
      <c r="H84" s="97">
        <v>23.17</v>
      </c>
      <c r="I84" s="97">
        <v>382.31</v>
      </c>
      <c r="J84" s="57">
        <f t="shared" si="3"/>
        <v>1.8997241223521518E-4</v>
      </c>
    </row>
    <row r="85" spans="1:10" ht="38.25" outlineLevel="1" x14ac:dyDescent="0.2">
      <c r="A85" s="51" t="s">
        <v>273</v>
      </c>
      <c r="B85" s="51" t="s">
        <v>95</v>
      </c>
      <c r="C85" s="51" t="s">
        <v>274</v>
      </c>
      <c r="D85" s="52" t="s">
        <v>275</v>
      </c>
      <c r="E85" s="51" t="s">
        <v>200</v>
      </c>
      <c r="F85" s="53">
        <v>7</v>
      </c>
      <c r="G85" s="97">
        <v>45.59</v>
      </c>
      <c r="H85" s="97">
        <v>59.84</v>
      </c>
      <c r="I85" s="97">
        <v>418.88</v>
      </c>
      <c r="J85" s="57">
        <f t="shared" si="3"/>
        <v>2.0814429137895146E-4</v>
      </c>
    </row>
    <row r="86" spans="1:10" ht="51" outlineLevel="1" x14ac:dyDescent="0.2">
      <c r="A86" s="51" t="s">
        <v>276</v>
      </c>
      <c r="B86" s="51" t="s">
        <v>95</v>
      </c>
      <c r="C86" s="51" t="s">
        <v>277</v>
      </c>
      <c r="D86" s="52" t="s">
        <v>278</v>
      </c>
      <c r="E86" s="51" t="s">
        <v>200</v>
      </c>
      <c r="F86" s="53">
        <v>2</v>
      </c>
      <c r="G86" s="97">
        <v>10.46</v>
      </c>
      <c r="H86" s="97">
        <v>13.73</v>
      </c>
      <c r="I86" s="97">
        <v>27.46</v>
      </c>
      <c r="J86" s="57">
        <f t="shared" si="3"/>
        <v>1.3645058826551775E-5</v>
      </c>
    </row>
    <row r="87" spans="1:10" ht="25.5" outlineLevel="1" x14ac:dyDescent="0.2">
      <c r="A87" s="51" t="s">
        <v>279</v>
      </c>
      <c r="B87" s="51" t="s">
        <v>66</v>
      </c>
      <c r="C87" s="51" t="s">
        <v>280</v>
      </c>
      <c r="D87" s="52" t="s">
        <v>281</v>
      </c>
      <c r="E87" s="51" t="s">
        <v>225</v>
      </c>
      <c r="F87" s="53">
        <v>9</v>
      </c>
      <c r="G87" s="97">
        <v>490.69</v>
      </c>
      <c r="H87" s="97">
        <v>644.03</v>
      </c>
      <c r="I87" s="97">
        <v>5796.27</v>
      </c>
      <c r="J87" s="57">
        <f t="shared" si="3"/>
        <v>2.880205576277395E-3</v>
      </c>
    </row>
    <row r="88" spans="1:10" ht="25.5" outlineLevel="1" x14ac:dyDescent="0.2">
      <c r="A88" s="51" t="s">
        <v>282</v>
      </c>
      <c r="B88" s="51" t="s">
        <v>95</v>
      </c>
      <c r="C88" s="51" t="s">
        <v>283</v>
      </c>
      <c r="D88" s="52" t="s">
        <v>284</v>
      </c>
      <c r="E88" s="51" t="s">
        <v>200</v>
      </c>
      <c r="F88" s="53">
        <v>3</v>
      </c>
      <c r="G88" s="97">
        <v>87.33</v>
      </c>
      <c r="H88" s="97">
        <v>114.62</v>
      </c>
      <c r="I88" s="97">
        <v>343.86</v>
      </c>
      <c r="J88" s="57">
        <f t="shared" si="3"/>
        <v>1.7086634843765816E-4</v>
      </c>
    </row>
    <row r="89" spans="1:10" ht="38.25" outlineLevel="1" x14ac:dyDescent="0.2">
      <c r="A89" s="51" t="s">
        <v>285</v>
      </c>
      <c r="B89" s="51" t="s">
        <v>95</v>
      </c>
      <c r="C89" s="51" t="s">
        <v>286</v>
      </c>
      <c r="D89" s="52" t="s">
        <v>287</v>
      </c>
      <c r="E89" s="51" t="s">
        <v>200</v>
      </c>
      <c r="F89" s="53">
        <v>4</v>
      </c>
      <c r="G89" s="97">
        <v>44.22</v>
      </c>
      <c r="H89" s="97">
        <v>58.04</v>
      </c>
      <c r="I89" s="97">
        <v>232.16</v>
      </c>
      <c r="J89" s="57">
        <f t="shared" si="3"/>
        <v>1.1536186661224545E-4</v>
      </c>
    </row>
    <row r="90" spans="1:10" ht="38.25" outlineLevel="1" x14ac:dyDescent="0.2">
      <c r="A90" s="51" t="s">
        <v>288</v>
      </c>
      <c r="B90" s="51" t="s">
        <v>95</v>
      </c>
      <c r="C90" s="51" t="s">
        <v>289</v>
      </c>
      <c r="D90" s="52" t="s">
        <v>290</v>
      </c>
      <c r="E90" s="51" t="s">
        <v>200</v>
      </c>
      <c r="F90" s="53">
        <v>4</v>
      </c>
      <c r="G90" s="97">
        <v>23.49</v>
      </c>
      <c r="H90" s="97">
        <v>30.83</v>
      </c>
      <c r="I90" s="97">
        <v>123.32</v>
      </c>
      <c r="J90" s="57">
        <f t="shared" si="3"/>
        <v>6.1278538036794051E-5</v>
      </c>
    </row>
    <row r="91" spans="1:10" ht="25.5" outlineLevel="1" x14ac:dyDescent="0.2">
      <c r="A91" s="51" t="s">
        <v>291</v>
      </c>
      <c r="B91" s="51" t="s">
        <v>95</v>
      </c>
      <c r="C91" s="51" t="s">
        <v>292</v>
      </c>
      <c r="D91" s="52" t="s">
        <v>293</v>
      </c>
      <c r="E91" s="51" t="s">
        <v>200</v>
      </c>
      <c r="F91" s="53">
        <v>1</v>
      </c>
      <c r="G91" s="97">
        <v>156.02000000000001</v>
      </c>
      <c r="H91" s="97">
        <v>204.78</v>
      </c>
      <c r="I91" s="97">
        <v>204.78</v>
      </c>
      <c r="J91" s="57">
        <f t="shared" si="3"/>
        <v>1.0175656032415413E-4</v>
      </c>
    </row>
    <row r="92" spans="1:10" ht="25.5" outlineLevel="1" x14ac:dyDescent="0.2">
      <c r="A92" s="51" t="s">
        <v>294</v>
      </c>
      <c r="B92" s="51" t="s">
        <v>95</v>
      </c>
      <c r="C92" s="51" t="s">
        <v>295</v>
      </c>
      <c r="D92" s="52" t="s">
        <v>296</v>
      </c>
      <c r="E92" s="51" t="s">
        <v>200</v>
      </c>
      <c r="F92" s="53">
        <v>12</v>
      </c>
      <c r="G92" s="97">
        <v>71.12</v>
      </c>
      <c r="H92" s="97">
        <v>93.35</v>
      </c>
      <c r="I92" s="97">
        <v>1120.2</v>
      </c>
      <c r="J92" s="57">
        <f t="shared" si="3"/>
        <v>5.5663491979254548E-4</v>
      </c>
    </row>
    <row r="93" spans="1:10" ht="25.5" outlineLevel="1" x14ac:dyDescent="0.2">
      <c r="A93" s="51" t="s">
        <v>297</v>
      </c>
      <c r="B93" s="51" t="s">
        <v>95</v>
      </c>
      <c r="C93" s="51" t="s">
        <v>295</v>
      </c>
      <c r="D93" s="52" t="s">
        <v>298</v>
      </c>
      <c r="E93" s="51" t="s">
        <v>200</v>
      </c>
      <c r="F93" s="53">
        <v>7</v>
      </c>
      <c r="G93" s="97">
        <v>71.12</v>
      </c>
      <c r="H93" s="97">
        <v>93.35</v>
      </c>
      <c r="I93" s="97">
        <v>653.45000000000005</v>
      </c>
      <c r="J93" s="57">
        <f t="shared" si="3"/>
        <v>3.2470370321231821E-4</v>
      </c>
    </row>
    <row r="94" spans="1:10" ht="38.25" outlineLevel="1" x14ac:dyDescent="0.2">
      <c r="A94" s="51" t="s">
        <v>299</v>
      </c>
      <c r="B94" s="51" t="s">
        <v>95</v>
      </c>
      <c r="C94" s="51" t="s">
        <v>300</v>
      </c>
      <c r="D94" s="52" t="s">
        <v>301</v>
      </c>
      <c r="E94" s="51" t="s">
        <v>200</v>
      </c>
      <c r="F94" s="53">
        <v>4</v>
      </c>
      <c r="G94" s="97">
        <v>29.31</v>
      </c>
      <c r="H94" s="97">
        <v>38.47</v>
      </c>
      <c r="I94" s="97">
        <v>153.88</v>
      </c>
      <c r="J94" s="57">
        <f t="shared" si="3"/>
        <v>7.646400772868853E-5</v>
      </c>
    </row>
    <row r="95" spans="1:10" ht="38.25" outlineLevel="1" x14ac:dyDescent="0.2">
      <c r="A95" s="51" t="s">
        <v>302</v>
      </c>
      <c r="B95" s="51" t="s">
        <v>95</v>
      </c>
      <c r="C95" s="51" t="s">
        <v>303</v>
      </c>
      <c r="D95" s="52" t="s">
        <v>304</v>
      </c>
      <c r="E95" s="51" t="s">
        <v>200</v>
      </c>
      <c r="F95" s="53">
        <v>1</v>
      </c>
      <c r="G95" s="97">
        <v>15.37</v>
      </c>
      <c r="H95" s="97">
        <v>20.170000000000002</v>
      </c>
      <c r="I95" s="97">
        <v>20.170000000000002</v>
      </c>
      <c r="J95" s="57">
        <f t="shared" si="3"/>
        <v>1.0022608759342655E-5</v>
      </c>
    </row>
    <row r="96" spans="1:10" ht="38.25" outlineLevel="1" x14ac:dyDescent="0.2">
      <c r="A96" s="51" t="s">
        <v>305</v>
      </c>
      <c r="B96" s="51" t="s">
        <v>95</v>
      </c>
      <c r="C96" s="51" t="s">
        <v>306</v>
      </c>
      <c r="D96" s="52" t="s">
        <v>307</v>
      </c>
      <c r="E96" s="51" t="s">
        <v>200</v>
      </c>
      <c r="F96" s="53">
        <v>10</v>
      </c>
      <c r="G96" s="97">
        <v>9.2899999999999991</v>
      </c>
      <c r="H96" s="97">
        <v>12.19</v>
      </c>
      <c r="I96" s="97">
        <v>121.9</v>
      </c>
      <c r="J96" s="57">
        <f t="shared" si="3"/>
        <v>6.0572930479120954E-5</v>
      </c>
    </row>
    <row r="97" spans="1:10" ht="38.25" outlineLevel="1" x14ac:dyDescent="0.2">
      <c r="A97" s="51" t="s">
        <v>308</v>
      </c>
      <c r="B97" s="51" t="s">
        <v>95</v>
      </c>
      <c r="C97" s="51" t="s">
        <v>309</v>
      </c>
      <c r="D97" s="52" t="s">
        <v>310</v>
      </c>
      <c r="E97" s="51" t="s">
        <v>200</v>
      </c>
      <c r="F97" s="53">
        <v>1</v>
      </c>
      <c r="G97" s="97">
        <v>110.12</v>
      </c>
      <c r="H97" s="97">
        <v>144.53</v>
      </c>
      <c r="I97" s="97">
        <v>144.53</v>
      </c>
      <c r="J97" s="57">
        <f t="shared" si="3"/>
        <v>7.1817929796122657E-5</v>
      </c>
    </row>
    <row r="98" spans="1:10" ht="38.25" outlineLevel="1" x14ac:dyDescent="0.2">
      <c r="A98" s="51" t="s">
        <v>311</v>
      </c>
      <c r="B98" s="51" t="s">
        <v>95</v>
      </c>
      <c r="C98" s="51" t="s">
        <v>312</v>
      </c>
      <c r="D98" s="52" t="s">
        <v>313</v>
      </c>
      <c r="E98" s="51" t="s">
        <v>200</v>
      </c>
      <c r="F98" s="53">
        <v>10</v>
      </c>
      <c r="G98" s="97">
        <v>28.44</v>
      </c>
      <c r="H98" s="97">
        <v>37.33</v>
      </c>
      <c r="I98" s="97">
        <v>373.3</v>
      </c>
      <c r="J98" s="57">
        <f t="shared" si="3"/>
        <v>1.8549528259110626E-4</v>
      </c>
    </row>
    <row r="99" spans="1:10" ht="38.25" outlineLevel="1" x14ac:dyDescent="0.2">
      <c r="A99" s="51" t="s">
        <v>314</v>
      </c>
      <c r="B99" s="51" t="s">
        <v>95</v>
      </c>
      <c r="C99" s="51" t="s">
        <v>315</v>
      </c>
      <c r="D99" s="52" t="s">
        <v>316</v>
      </c>
      <c r="E99" s="51" t="s">
        <v>200</v>
      </c>
      <c r="F99" s="53">
        <v>8</v>
      </c>
      <c r="G99" s="97">
        <v>14.6</v>
      </c>
      <c r="H99" s="97">
        <v>19.16</v>
      </c>
      <c r="I99" s="97">
        <v>153.28</v>
      </c>
      <c r="J99" s="57">
        <f t="shared" si="3"/>
        <v>7.6165863690235108E-5</v>
      </c>
    </row>
    <row r="100" spans="1:10" ht="38.25" outlineLevel="1" x14ac:dyDescent="0.2">
      <c r="A100" s="51" t="s">
        <v>317</v>
      </c>
      <c r="B100" s="51" t="s">
        <v>95</v>
      </c>
      <c r="C100" s="51" t="s">
        <v>318</v>
      </c>
      <c r="D100" s="52" t="s">
        <v>319</v>
      </c>
      <c r="E100" s="51" t="s">
        <v>200</v>
      </c>
      <c r="F100" s="53">
        <v>27</v>
      </c>
      <c r="G100" s="97">
        <v>9.0399999999999991</v>
      </c>
      <c r="H100" s="97">
        <v>11.87</v>
      </c>
      <c r="I100" s="97">
        <v>320.49</v>
      </c>
      <c r="J100" s="57">
        <f t="shared" si="3"/>
        <v>1.5925363813989725E-4</v>
      </c>
    </row>
    <row r="101" spans="1:10" ht="38.25" outlineLevel="1" x14ac:dyDescent="0.2">
      <c r="A101" s="51" t="s">
        <v>320</v>
      </c>
      <c r="B101" s="51" t="s">
        <v>95</v>
      </c>
      <c r="C101" s="51" t="s">
        <v>321</v>
      </c>
      <c r="D101" s="52" t="s">
        <v>322</v>
      </c>
      <c r="E101" s="51" t="s">
        <v>200</v>
      </c>
      <c r="F101" s="53">
        <v>2</v>
      </c>
      <c r="G101" s="97">
        <v>20.71</v>
      </c>
      <c r="H101" s="97">
        <v>27.18</v>
      </c>
      <c r="I101" s="97">
        <v>54.36</v>
      </c>
      <c r="J101" s="57">
        <f t="shared" si="3"/>
        <v>2.7011849883880353E-5</v>
      </c>
    </row>
    <row r="102" spans="1:10" ht="51" outlineLevel="1" x14ac:dyDescent="0.2">
      <c r="A102" s="51" t="s">
        <v>323</v>
      </c>
      <c r="B102" s="51" t="s">
        <v>95</v>
      </c>
      <c r="C102" s="51" t="s">
        <v>324</v>
      </c>
      <c r="D102" s="52" t="s">
        <v>325</v>
      </c>
      <c r="E102" s="51" t="s">
        <v>200</v>
      </c>
      <c r="F102" s="53">
        <v>1</v>
      </c>
      <c r="G102" s="97">
        <v>42.08</v>
      </c>
      <c r="H102" s="97">
        <v>55.23</v>
      </c>
      <c r="I102" s="97">
        <v>55.23</v>
      </c>
      <c r="J102" s="57">
        <f t="shared" si="3"/>
        <v>2.7444158739637818E-5</v>
      </c>
    </row>
    <row r="103" spans="1:10" ht="38.25" outlineLevel="1" x14ac:dyDescent="0.2">
      <c r="A103" s="51" t="s">
        <v>326</v>
      </c>
      <c r="B103" s="51" t="s">
        <v>95</v>
      </c>
      <c r="C103" s="51" t="s">
        <v>327</v>
      </c>
      <c r="D103" s="52" t="s">
        <v>328</v>
      </c>
      <c r="E103" s="51" t="s">
        <v>200</v>
      </c>
      <c r="F103" s="53">
        <v>7</v>
      </c>
      <c r="G103" s="97">
        <v>49.47</v>
      </c>
      <c r="H103" s="97">
        <v>64.930000000000007</v>
      </c>
      <c r="I103" s="97">
        <v>454.51</v>
      </c>
      <c r="J103" s="57">
        <f t="shared" si="3"/>
        <v>2.2584907819577738E-4</v>
      </c>
    </row>
    <row r="104" spans="1:10" ht="38.25" outlineLevel="1" x14ac:dyDescent="0.2">
      <c r="A104" s="51" t="s">
        <v>329</v>
      </c>
      <c r="B104" s="51" t="s">
        <v>95</v>
      </c>
      <c r="C104" s="51" t="s">
        <v>330</v>
      </c>
      <c r="D104" s="52" t="s">
        <v>331</v>
      </c>
      <c r="E104" s="51" t="s">
        <v>200</v>
      </c>
      <c r="F104" s="53">
        <v>44</v>
      </c>
      <c r="G104" s="97">
        <v>16.91</v>
      </c>
      <c r="H104" s="97">
        <v>22.19</v>
      </c>
      <c r="I104" s="97">
        <v>976.36</v>
      </c>
      <c r="J104" s="57">
        <f t="shared" si="3"/>
        <v>4.8515985564064426E-4</v>
      </c>
    </row>
    <row r="105" spans="1:10" ht="38.25" outlineLevel="1" x14ac:dyDescent="0.2">
      <c r="A105" s="51" t="s">
        <v>332</v>
      </c>
      <c r="B105" s="51" t="s">
        <v>95</v>
      </c>
      <c r="C105" s="51" t="s">
        <v>333</v>
      </c>
      <c r="D105" s="52" t="s">
        <v>334</v>
      </c>
      <c r="E105" s="51" t="s">
        <v>200</v>
      </c>
      <c r="F105" s="53">
        <v>24</v>
      </c>
      <c r="G105" s="97">
        <v>8.48</v>
      </c>
      <c r="H105" s="97">
        <v>11.13</v>
      </c>
      <c r="I105" s="97">
        <v>267.12</v>
      </c>
      <c r="J105" s="57">
        <f t="shared" si="3"/>
        <v>1.3273372591946503E-4</v>
      </c>
    </row>
    <row r="106" spans="1:10" ht="38.25" outlineLevel="1" x14ac:dyDescent="0.2">
      <c r="A106" s="51" t="s">
        <v>335</v>
      </c>
      <c r="B106" s="51" t="s">
        <v>95</v>
      </c>
      <c r="C106" s="51" t="s">
        <v>336</v>
      </c>
      <c r="D106" s="52" t="s">
        <v>337</v>
      </c>
      <c r="E106" s="51" t="s">
        <v>200</v>
      </c>
      <c r="F106" s="53">
        <v>1</v>
      </c>
      <c r="G106" s="97">
        <v>92.51</v>
      </c>
      <c r="H106" s="97">
        <v>121.42</v>
      </c>
      <c r="I106" s="97">
        <v>121.42</v>
      </c>
      <c r="J106" s="57">
        <f t="shared" si="3"/>
        <v>6.0334415248358216E-5</v>
      </c>
    </row>
    <row r="107" spans="1:10" ht="38.25" outlineLevel="1" x14ac:dyDescent="0.2">
      <c r="A107" s="51" t="s">
        <v>338</v>
      </c>
      <c r="B107" s="51" t="s">
        <v>95</v>
      </c>
      <c r="C107" s="51" t="s">
        <v>339</v>
      </c>
      <c r="D107" s="52" t="s">
        <v>340</v>
      </c>
      <c r="E107" s="51" t="s">
        <v>200</v>
      </c>
      <c r="F107" s="53">
        <v>5</v>
      </c>
      <c r="G107" s="97">
        <v>36.04</v>
      </c>
      <c r="H107" s="97">
        <v>47.3</v>
      </c>
      <c r="I107" s="97">
        <v>236.5</v>
      </c>
      <c r="J107" s="57">
        <f t="shared" si="3"/>
        <v>1.1751844182372522E-4</v>
      </c>
    </row>
    <row r="108" spans="1:10" ht="51" outlineLevel="1" x14ac:dyDescent="0.2">
      <c r="A108" s="51" t="s">
        <v>341</v>
      </c>
      <c r="B108" s="51" t="s">
        <v>95</v>
      </c>
      <c r="C108" s="51" t="s">
        <v>342</v>
      </c>
      <c r="D108" s="52" t="s">
        <v>343</v>
      </c>
      <c r="E108" s="51" t="s">
        <v>200</v>
      </c>
      <c r="F108" s="53">
        <v>1</v>
      </c>
      <c r="G108" s="97">
        <v>11.05</v>
      </c>
      <c r="H108" s="97">
        <v>14.5</v>
      </c>
      <c r="I108" s="97">
        <v>14.5</v>
      </c>
      <c r="J108" s="57">
        <f t="shared" si="3"/>
        <v>7.2051475959577832E-6</v>
      </c>
    </row>
    <row r="109" spans="1:10" ht="38.25" outlineLevel="1" x14ac:dyDescent="0.2">
      <c r="A109" s="51" t="s">
        <v>344</v>
      </c>
      <c r="B109" s="51" t="s">
        <v>95</v>
      </c>
      <c r="C109" s="51" t="s">
        <v>345</v>
      </c>
      <c r="D109" s="52" t="s">
        <v>346</v>
      </c>
      <c r="E109" s="51" t="s">
        <v>200</v>
      </c>
      <c r="F109" s="53">
        <v>3</v>
      </c>
      <c r="G109" s="97">
        <v>48.2</v>
      </c>
      <c r="H109" s="97">
        <v>63.26</v>
      </c>
      <c r="I109" s="97">
        <v>189.78</v>
      </c>
      <c r="J109" s="57">
        <f t="shared" si="3"/>
        <v>9.4302959362818495E-5</v>
      </c>
    </row>
    <row r="110" spans="1:10" ht="38.25" outlineLevel="1" x14ac:dyDescent="0.2">
      <c r="A110" s="51" t="s">
        <v>347</v>
      </c>
      <c r="B110" s="51" t="s">
        <v>95</v>
      </c>
      <c r="C110" s="51" t="s">
        <v>345</v>
      </c>
      <c r="D110" s="52" t="s">
        <v>348</v>
      </c>
      <c r="E110" s="51" t="s">
        <v>200</v>
      </c>
      <c r="F110" s="53">
        <v>2</v>
      </c>
      <c r="G110" s="97">
        <v>48.2</v>
      </c>
      <c r="H110" s="97">
        <v>63.26</v>
      </c>
      <c r="I110" s="97">
        <v>126.52</v>
      </c>
      <c r="J110" s="57">
        <f t="shared" si="3"/>
        <v>6.2868639575212326E-5</v>
      </c>
    </row>
    <row r="111" spans="1:10" ht="38.25" outlineLevel="1" x14ac:dyDescent="0.2">
      <c r="A111" s="51" t="s">
        <v>349</v>
      </c>
      <c r="B111" s="51" t="s">
        <v>95</v>
      </c>
      <c r="C111" s="51" t="s">
        <v>350</v>
      </c>
      <c r="D111" s="52" t="s">
        <v>351</v>
      </c>
      <c r="E111" s="51" t="s">
        <v>200</v>
      </c>
      <c r="F111" s="53">
        <v>1</v>
      </c>
      <c r="G111" s="97">
        <v>23.99</v>
      </c>
      <c r="H111" s="97">
        <v>31.49</v>
      </c>
      <c r="I111" s="97">
        <v>31.49</v>
      </c>
      <c r="J111" s="57">
        <f t="shared" si="3"/>
        <v>1.5647592951497281E-5</v>
      </c>
    </row>
    <row r="112" spans="1:10" outlineLevel="1" x14ac:dyDescent="0.2">
      <c r="A112" s="51" t="s">
        <v>352</v>
      </c>
      <c r="B112" s="51" t="s">
        <v>74</v>
      </c>
      <c r="C112" s="51" t="s">
        <v>353</v>
      </c>
      <c r="D112" s="52" t="s">
        <v>354</v>
      </c>
      <c r="E112" s="51" t="s">
        <v>200</v>
      </c>
      <c r="F112" s="53">
        <v>1</v>
      </c>
      <c r="G112" s="97">
        <v>15819.86</v>
      </c>
      <c r="H112" s="97">
        <v>20763.57</v>
      </c>
      <c r="I112" s="97">
        <v>20763.57</v>
      </c>
      <c r="J112" s="57">
        <f t="shared" si="3"/>
        <v>1.0317557687517321E-2</v>
      </c>
    </row>
    <row r="113" spans="1:10" outlineLevel="1" x14ac:dyDescent="0.2">
      <c r="A113" s="51" t="s">
        <v>355</v>
      </c>
      <c r="B113" s="51" t="s">
        <v>74</v>
      </c>
      <c r="C113" s="51" t="s">
        <v>356</v>
      </c>
      <c r="D113" s="52" t="s">
        <v>357</v>
      </c>
      <c r="E113" s="51" t="s">
        <v>200</v>
      </c>
      <c r="F113" s="53">
        <v>1</v>
      </c>
      <c r="G113" s="97">
        <v>3751.27</v>
      </c>
      <c r="H113" s="97">
        <v>4923.54</v>
      </c>
      <c r="I113" s="97">
        <v>4923.54</v>
      </c>
      <c r="J113" s="57">
        <f t="shared" si="3"/>
        <v>2.4465401651449646E-3</v>
      </c>
    </row>
    <row r="114" spans="1:10" outlineLevel="1" x14ac:dyDescent="0.2">
      <c r="A114" s="51" t="s">
        <v>358</v>
      </c>
      <c r="B114" s="51" t="s">
        <v>74</v>
      </c>
      <c r="C114" s="51" t="s">
        <v>359</v>
      </c>
      <c r="D114" s="52" t="s">
        <v>360</v>
      </c>
      <c r="E114" s="51" t="s">
        <v>200</v>
      </c>
      <c r="F114" s="53">
        <v>1</v>
      </c>
      <c r="G114" s="97">
        <v>7464.48</v>
      </c>
      <c r="H114" s="97">
        <v>9797.1299999999992</v>
      </c>
      <c r="I114" s="97">
        <v>9797.1299999999992</v>
      </c>
      <c r="J114" s="57">
        <f t="shared" si="3"/>
        <v>4.8682598390886811E-3</v>
      </c>
    </row>
    <row r="115" spans="1:10" x14ac:dyDescent="0.2">
      <c r="A115" s="47" t="s">
        <v>28</v>
      </c>
      <c r="B115" s="47"/>
      <c r="C115" s="47"/>
      <c r="D115" s="48" t="s">
        <v>29</v>
      </c>
      <c r="E115" s="47"/>
      <c r="F115" s="49"/>
      <c r="G115" s="49"/>
      <c r="H115" s="49"/>
      <c r="I115" s="49">
        <f>SUM(I116:I121)</f>
        <v>9644.01</v>
      </c>
      <c r="J115" s="50">
        <f t="shared" si="3"/>
        <v>4.7921734804753672E-3</v>
      </c>
    </row>
    <row r="116" spans="1:10" outlineLevel="1" x14ac:dyDescent="0.2">
      <c r="A116" s="51" t="s">
        <v>361</v>
      </c>
      <c r="B116" s="51" t="s">
        <v>74</v>
      </c>
      <c r="C116" s="51" t="s">
        <v>262</v>
      </c>
      <c r="D116" s="52" t="s">
        <v>263</v>
      </c>
      <c r="E116" s="51" t="s">
        <v>161</v>
      </c>
      <c r="F116" s="53">
        <v>29.33</v>
      </c>
      <c r="G116" s="97">
        <v>85.94</v>
      </c>
      <c r="H116" s="97">
        <v>112.8</v>
      </c>
      <c r="I116" s="97">
        <v>3308.42</v>
      </c>
      <c r="J116" s="57">
        <f t="shared" si="3"/>
        <v>1.6439761661668035E-3</v>
      </c>
    </row>
    <row r="117" spans="1:10" outlineLevel="1" x14ac:dyDescent="0.2">
      <c r="A117" s="51" t="s">
        <v>362</v>
      </c>
      <c r="B117" s="51" t="s">
        <v>74</v>
      </c>
      <c r="C117" s="51" t="s">
        <v>265</v>
      </c>
      <c r="D117" s="52" t="s">
        <v>266</v>
      </c>
      <c r="E117" s="51" t="s">
        <v>161</v>
      </c>
      <c r="F117" s="53">
        <v>22.73</v>
      </c>
      <c r="G117" s="97">
        <v>40.32</v>
      </c>
      <c r="H117" s="97">
        <v>52.92</v>
      </c>
      <c r="I117" s="97">
        <v>1202.8699999999999</v>
      </c>
      <c r="J117" s="57">
        <f t="shared" si="3"/>
        <v>5.977141992241199E-4</v>
      </c>
    </row>
    <row r="118" spans="1:10" ht="38.25" outlineLevel="1" x14ac:dyDescent="0.2">
      <c r="A118" s="51" t="s">
        <v>363</v>
      </c>
      <c r="B118" s="51" t="s">
        <v>95</v>
      </c>
      <c r="C118" s="51" t="s">
        <v>364</v>
      </c>
      <c r="D118" s="52" t="s">
        <v>365</v>
      </c>
      <c r="E118" s="51" t="s">
        <v>200</v>
      </c>
      <c r="F118" s="53">
        <v>12</v>
      </c>
      <c r="G118" s="97">
        <v>133.76</v>
      </c>
      <c r="H118" s="97">
        <v>175.56</v>
      </c>
      <c r="I118" s="97">
        <v>2106.7199999999998</v>
      </c>
      <c r="J118" s="57">
        <f t="shared" si="3"/>
        <v>1.0468433478176677E-3</v>
      </c>
    </row>
    <row r="119" spans="1:10" ht="38.25" outlineLevel="1" x14ac:dyDescent="0.2">
      <c r="A119" s="51" t="s">
        <v>366</v>
      </c>
      <c r="B119" s="51" t="s">
        <v>95</v>
      </c>
      <c r="C119" s="51" t="s">
        <v>367</v>
      </c>
      <c r="D119" s="52" t="s">
        <v>368</v>
      </c>
      <c r="E119" s="51" t="s">
        <v>200</v>
      </c>
      <c r="F119" s="53">
        <v>6</v>
      </c>
      <c r="G119" s="97">
        <v>137.04</v>
      </c>
      <c r="H119" s="97">
        <v>179.87</v>
      </c>
      <c r="I119" s="97">
        <v>1079.22</v>
      </c>
      <c r="J119" s="57">
        <f t="shared" si="3"/>
        <v>5.3627168196617651E-4</v>
      </c>
    </row>
    <row r="120" spans="1:10" ht="38.25" outlineLevel="1" x14ac:dyDescent="0.2">
      <c r="A120" s="51" t="s">
        <v>369</v>
      </c>
      <c r="B120" s="51" t="s">
        <v>95</v>
      </c>
      <c r="C120" s="51" t="s">
        <v>370</v>
      </c>
      <c r="D120" s="52" t="s">
        <v>371</v>
      </c>
      <c r="E120" s="51" t="s">
        <v>200</v>
      </c>
      <c r="F120" s="53">
        <v>2</v>
      </c>
      <c r="G120" s="97">
        <v>43.78</v>
      </c>
      <c r="H120" s="97">
        <v>57.46</v>
      </c>
      <c r="I120" s="97">
        <v>114.92</v>
      </c>
      <c r="J120" s="57">
        <f t="shared" si="3"/>
        <v>5.7104521498446105E-5</v>
      </c>
    </row>
    <row r="121" spans="1:10" ht="38.25" outlineLevel="1" x14ac:dyDescent="0.2">
      <c r="A121" s="51" t="s">
        <v>372</v>
      </c>
      <c r="B121" s="51" t="s">
        <v>95</v>
      </c>
      <c r="C121" s="51" t="s">
        <v>373</v>
      </c>
      <c r="D121" s="52" t="s">
        <v>374</v>
      </c>
      <c r="E121" s="51" t="s">
        <v>200</v>
      </c>
      <c r="F121" s="53">
        <v>18</v>
      </c>
      <c r="G121" s="97">
        <v>77.540000000000006</v>
      </c>
      <c r="H121" s="97">
        <v>101.77</v>
      </c>
      <c r="I121" s="97">
        <v>1831.86</v>
      </c>
      <c r="J121" s="57">
        <f t="shared" si="3"/>
        <v>9.1026356380215342E-4</v>
      </c>
    </row>
    <row r="122" spans="1:10" x14ac:dyDescent="0.2">
      <c r="A122" s="47" t="s">
        <v>30</v>
      </c>
      <c r="B122" s="47"/>
      <c r="C122" s="47"/>
      <c r="D122" s="48" t="s">
        <v>31</v>
      </c>
      <c r="E122" s="47"/>
      <c r="F122" s="49"/>
      <c r="G122" s="49"/>
      <c r="H122" s="49"/>
      <c r="I122" s="49">
        <f>SUM(I123:I159)</f>
        <v>14439.410000000003</v>
      </c>
      <c r="J122" s="50">
        <f t="shared" si="3"/>
        <v>7.1750400171412968E-3</v>
      </c>
    </row>
    <row r="123" spans="1:10" ht="51" outlineLevel="1" x14ac:dyDescent="0.2">
      <c r="A123" s="51" t="s">
        <v>375</v>
      </c>
      <c r="B123" s="51" t="s">
        <v>95</v>
      </c>
      <c r="C123" s="51" t="s">
        <v>376</v>
      </c>
      <c r="D123" s="52" t="s">
        <v>377</v>
      </c>
      <c r="E123" s="51" t="s">
        <v>161</v>
      </c>
      <c r="F123" s="53">
        <v>8.7799999999999994</v>
      </c>
      <c r="G123" s="97">
        <v>40.11</v>
      </c>
      <c r="H123" s="97">
        <v>52.64</v>
      </c>
      <c r="I123" s="97">
        <v>462.18</v>
      </c>
      <c r="J123" s="57">
        <f t="shared" si="3"/>
        <v>2.2966035282067368E-4</v>
      </c>
    </row>
    <row r="124" spans="1:10" ht="51" outlineLevel="1" x14ac:dyDescent="0.2">
      <c r="A124" s="51" t="s">
        <v>378</v>
      </c>
      <c r="B124" s="51" t="s">
        <v>95</v>
      </c>
      <c r="C124" s="51" t="s">
        <v>379</v>
      </c>
      <c r="D124" s="52" t="s">
        <v>380</v>
      </c>
      <c r="E124" s="51" t="s">
        <v>161</v>
      </c>
      <c r="F124" s="53">
        <v>37.49</v>
      </c>
      <c r="G124" s="97">
        <v>25.08</v>
      </c>
      <c r="H124" s="97">
        <v>32.92</v>
      </c>
      <c r="I124" s="97">
        <v>1234.17</v>
      </c>
      <c r="J124" s="57">
        <f t="shared" si="3"/>
        <v>6.1326737989677367E-4</v>
      </c>
    </row>
    <row r="125" spans="1:10" ht="38.25" outlineLevel="1" x14ac:dyDescent="0.2">
      <c r="A125" s="51" t="s">
        <v>381</v>
      </c>
      <c r="B125" s="51" t="s">
        <v>95</v>
      </c>
      <c r="C125" s="51" t="s">
        <v>382</v>
      </c>
      <c r="D125" s="52" t="s">
        <v>383</v>
      </c>
      <c r="E125" s="51" t="s">
        <v>161</v>
      </c>
      <c r="F125" s="53">
        <v>40.9</v>
      </c>
      <c r="G125" s="97">
        <v>25.41</v>
      </c>
      <c r="H125" s="97">
        <v>33.35</v>
      </c>
      <c r="I125" s="97">
        <v>1364.02</v>
      </c>
      <c r="J125" s="57">
        <f t="shared" si="3"/>
        <v>6.7779071888540243E-4</v>
      </c>
    </row>
    <row r="126" spans="1:10" ht="25.5" outlineLevel="1" x14ac:dyDescent="0.2">
      <c r="A126" s="51" t="s">
        <v>384</v>
      </c>
      <c r="B126" s="51" t="s">
        <v>95</v>
      </c>
      <c r="C126" s="51" t="s">
        <v>385</v>
      </c>
      <c r="D126" s="52" t="s">
        <v>386</v>
      </c>
      <c r="E126" s="51" t="s">
        <v>161</v>
      </c>
      <c r="F126" s="53">
        <v>76.650000000000006</v>
      </c>
      <c r="G126" s="97">
        <v>20.78</v>
      </c>
      <c r="H126" s="97">
        <v>27.27</v>
      </c>
      <c r="I126" s="97">
        <v>2090.25</v>
      </c>
      <c r="J126" s="57">
        <f t="shared" si="3"/>
        <v>1.0386592939621211E-3</v>
      </c>
    </row>
    <row r="127" spans="1:10" ht="25.5" outlineLevel="1" x14ac:dyDescent="0.2">
      <c r="A127" s="51" t="s">
        <v>387</v>
      </c>
      <c r="B127" s="51" t="s">
        <v>95</v>
      </c>
      <c r="C127" s="51" t="s">
        <v>388</v>
      </c>
      <c r="D127" s="52" t="s">
        <v>389</v>
      </c>
      <c r="E127" s="51" t="s">
        <v>200</v>
      </c>
      <c r="F127" s="53">
        <v>1</v>
      </c>
      <c r="G127" s="97">
        <v>3632.94</v>
      </c>
      <c r="H127" s="97">
        <v>4768.2299999999996</v>
      </c>
      <c r="I127" s="97">
        <v>4768.2299999999996</v>
      </c>
      <c r="J127" s="57">
        <f t="shared" si="3"/>
        <v>2.3693655807912953E-3</v>
      </c>
    </row>
    <row r="128" spans="1:10" ht="63.75" outlineLevel="1" x14ac:dyDescent="0.2">
      <c r="A128" s="51" t="s">
        <v>390</v>
      </c>
      <c r="B128" s="51" t="s">
        <v>95</v>
      </c>
      <c r="C128" s="51" t="s">
        <v>391</v>
      </c>
      <c r="D128" s="52" t="s">
        <v>392</v>
      </c>
      <c r="E128" s="51" t="s">
        <v>200</v>
      </c>
      <c r="F128" s="53">
        <v>2</v>
      </c>
      <c r="G128" s="97">
        <v>64.12</v>
      </c>
      <c r="H128" s="97">
        <v>84.16</v>
      </c>
      <c r="I128" s="97">
        <v>168.32</v>
      </c>
      <c r="J128" s="57">
        <f t="shared" si="3"/>
        <v>8.3639340920800965E-5</v>
      </c>
    </row>
    <row r="129" spans="1:10" ht="63.75" outlineLevel="1" x14ac:dyDescent="0.2">
      <c r="A129" s="51" t="s">
        <v>393</v>
      </c>
      <c r="B129" s="51" t="s">
        <v>95</v>
      </c>
      <c r="C129" s="51" t="s">
        <v>394</v>
      </c>
      <c r="D129" s="52" t="s">
        <v>395</v>
      </c>
      <c r="E129" s="51" t="s">
        <v>200</v>
      </c>
      <c r="F129" s="53">
        <v>4</v>
      </c>
      <c r="G129" s="97">
        <v>42.89</v>
      </c>
      <c r="H129" s="97">
        <v>56.29</v>
      </c>
      <c r="I129" s="97">
        <v>225.16</v>
      </c>
      <c r="J129" s="57">
        <f t="shared" si="3"/>
        <v>1.1188351949695549E-4</v>
      </c>
    </row>
    <row r="130" spans="1:10" ht="51" outlineLevel="1" x14ac:dyDescent="0.2">
      <c r="A130" s="51" t="s">
        <v>396</v>
      </c>
      <c r="B130" s="51" t="s">
        <v>95</v>
      </c>
      <c r="C130" s="51" t="s">
        <v>397</v>
      </c>
      <c r="D130" s="52" t="s">
        <v>398</v>
      </c>
      <c r="E130" s="51" t="s">
        <v>200</v>
      </c>
      <c r="F130" s="53">
        <v>20</v>
      </c>
      <c r="G130" s="97">
        <v>5.31</v>
      </c>
      <c r="H130" s="97">
        <v>6.97</v>
      </c>
      <c r="I130" s="97">
        <v>139.4</v>
      </c>
      <c r="J130" s="57">
        <f t="shared" si="3"/>
        <v>6.9268798267345863E-5</v>
      </c>
    </row>
    <row r="131" spans="1:10" ht="38.25" outlineLevel="1" x14ac:dyDescent="0.2">
      <c r="A131" s="51" t="s">
        <v>399</v>
      </c>
      <c r="B131" s="51" t="s">
        <v>95</v>
      </c>
      <c r="C131" s="51" t="s">
        <v>400</v>
      </c>
      <c r="D131" s="52" t="s">
        <v>401</v>
      </c>
      <c r="E131" s="51" t="s">
        <v>200</v>
      </c>
      <c r="F131" s="53">
        <v>8</v>
      </c>
      <c r="G131" s="97">
        <v>11.37</v>
      </c>
      <c r="H131" s="97">
        <v>14.92</v>
      </c>
      <c r="I131" s="97">
        <v>119.36</v>
      </c>
      <c r="J131" s="57">
        <f t="shared" ref="J131:J194" si="4">I131/$I$239</f>
        <v>5.931078738300145E-5</v>
      </c>
    </row>
    <row r="132" spans="1:10" ht="38.25" outlineLevel="1" x14ac:dyDescent="0.2">
      <c r="A132" s="51" t="s">
        <v>402</v>
      </c>
      <c r="B132" s="51" t="s">
        <v>95</v>
      </c>
      <c r="C132" s="51" t="s">
        <v>403</v>
      </c>
      <c r="D132" s="52" t="s">
        <v>404</v>
      </c>
      <c r="E132" s="51" t="s">
        <v>200</v>
      </c>
      <c r="F132" s="53">
        <v>14</v>
      </c>
      <c r="G132" s="97">
        <v>5.4</v>
      </c>
      <c r="H132" s="97">
        <v>7.09</v>
      </c>
      <c r="I132" s="97">
        <v>99.26</v>
      </c>
      <c r="J132" s="57">
        <f t="shared" si="4"/>
        <v>4.9322962094811696E-5</v>
      </c>
    </row>
    <row r="133" spans="1:10" ht="38.25" outlineLevel="1" x14ac:dyDescent="0.2">
      <c r="A133" s="51" t="s">
        <v>405</v>
      </c>
      <c r="B133" s="51" t="s">
        <v>95</v>
      </c>
      <c r="C133" s="51" t="s">
        <v>406</v>
      </c>
      <c r="D133" s="52" t="s">
        <v>407</v>
      </c>
      <c r="E133" s="51" t="s">
        <v>200</v>
      </c>
      <c r="F133" s="53">
        <v>1</v>
      </c>
      <c r="G133" s="97">
        <v>15.5</v>
      </c>
      <c r="H133" s="97">
        <v>20.34</v>
      </c>
      <c r="I133" s="97">
        <v>20.34</v>
      </c>
      <c r="J133" s="57">
        <f t="shared" si="4"/>
        <v>1.0107082903571125E-5</v>
      </c>
    </row>
    <row r="134" spans="1:10" ht="38.25" outlineLevel="1" x14ac:dyDescent="0.2">
      <c r="A134" s="51" t="s">
        <v>408</v>
      </c>
      <c r="B134" s="51" t="s">
        <v>95</v>
      </c>
      <c r="C134" s="51" t="s">
        <v>409</v>
      </c>
      <c r="D134" s="52" t="s">
        <v>410</v>
      </c>
      <c r="E134" s="51" t="s">
        <v>200</v>
      </c>
      <c r="F134" s="53">
        <v>1</v>
      </c>
      <c r="G134" s="97">
        <v>9.2899999999999991</v>
      </c>
      <c r="H134" s="97">
        <v>12.19</v>
      </c>
      <c r="I134" s="97">
        <v>12.19</v>
      </c>
      <c r="J134" s="57">
        <f t="shared" si="4"/>
        <v>6.0572930479120947E-6</v>
      </c>
    </row>
    <row r="135" spans="1:10" ht="38.25" outlineLevel="1" x14ac:dyDescent="0.2">
      <c r="A135" s="51" t="s">
        <v>411</v>
      </c>
      <c r="B135" s="51" t="s">
        <v>95</v>
      </c>
      <c r="C135" s="51" t="s">
        <v>412</v>
      </c>
      <c r="D135" s="52" t="s">
        <v>413</v>
      </c>
      <c r="E135" s="51" t="s">
        <v>200</v>
      </c>
      <c r="F135" s="53">
        <v>5</v>
      </c>
      <c r="G135" s="97">
        <v>26.16</v>
      </c>
      <c r="H135" s="97">
        <v>34.340000000000003</v>
      </c>
      <c r="I135" s="97">
        <v>171.7</v>
      </c>
      <c r="J135" s="57">
        <f t="shared" si="4"/>
        <v>8.5318885670755267E-5</v>
      </c>
    </row>
    <row r="136" spans="1:10" ht="25.5" outlineLevel="1" x14ac:dyDescent="0.2">
      <c r="A136" s="51" t="s">
        <v>414</v>
      </c>
      <c r="B136" s="51" t="s">
        <v>95</v>
      </c>
      <c r="C136" s="51" t="s">
        <v>415</v>
      </c>
      <c r="D136" s="52" t="s">
        <v>416</v>
      </c>
      <c r="E136" s="51" t="s">
        <v>200</v>
      </c>
      <c r="F136" s="53">
        <v>5</v>
      </c>
      <c r="G136" s="97">
        <v>18.96</v>
      </c>
      <c r="H136" s="97">
        <v>24.89</v>
      </c>
      <c r="I136" s="97">
        <v>124.45</v>
      </c>
      <c r="J136" s="57">
        <f t="shared" si="4"/>
        <v>6.1840042642548012E-5</v>
      </c>
    </row>
    <row r="137" spans="1:10" ht="38.25" outlineLevel="1" x14ac:dyDescent="0.2">
      <c r="A137" s="51" t="s">
        <v>417</v>
      </c>
      <c r="B137" s="51" t="s">
        <v>95</v>
      </c>
      <c r="C137" s="51" t="s">
        <v>418</v>
      </c>
      <c r="D137" s="52" t="s">
        <v>419</v>
      </c>
      <c r="E137" s="51" t="s">
        <v>200</v>
      </c>
      <c r="F137" s="53">
        <v>2</v>
      </c>
      <c r="G137" s="97">
        <v>10.56</v>
      </c>
      <c r="H137" s="97">
        <v>13.86</v>
      </c>
      <c r="I137" s="97">
        <v>27.72</v>
      </c>
      <c r="J137" s="57">
        <f t="shared" si="4"/>
        <v>1.3774254576548258E-5</v>
      </c>
    </row>
    <row r="138" spans="1:10" ht="25.5" outlineLevel="1" x14ac:dyDescent="0.2">
      <c r="A138" s="51" t="s">
        <v>420</v>
      </c>
      <c r="B138" s="51" t="s">
        <v>95</v>
      </c>
      <c r="C138" s="51" t="s">
        <v>421</v>
      </c>
      <c r="D138" s="52" t="s">
        <v>422</v>
      </c>
      <c r="E138" s="51" t="s">
        <v>200</v>
      </c>
      <c r="F138" s="53">
        <v>2</v>
      </c>
      <c r="G138" s="97">
        <v>38.869999999999997</v>
      </c>
      <c r="H138" s="97">
        <v>51.02</v>
      </c>
      <c r="I138" s="97">
        <v>102.04</v>
      </c>
      <c r="J138" s="57">
        <f t="shared" si="4"/>
        <v>5.0704362806312568E-5</v>
      </c>
    </row>
    <row r="139" spans="1:10" ht="38.25" outlineLevel="1" x14ac:dyDescent="0.2">
      <c r="A139" s="51" t="s">
        <v>423</v>
      </c>
      <c r="B139" s="51" t="s">
        <v>95</v>
      </c>
      <c r="C139" s="51" t="s">
        <v>424</v>
      </c>
      <c r="D139" s="52" t="s">
        <v>425</v>
      </c>
      <c r="E139" s="51" t="s">
        <v>200</v>
      </c>
      <c r="F139" s="53">
        <v>1</v>
      </c>
      <c r="G139" s="97">
        <v>8.27</v>
      </c>
      <c r="H139" s="97">
        <v>10.85</v>
      </c>
      <c r="I139" s="97">
        <v>10.85</v>
      </c>
      <c r="J139" s="57">
        <f t="shared" si="4"/>
        <v>5.3914380286994451E-6</v>
      </c>
    </row>
    <row r="140" spans="1:10" ht="51" outlineLevel="1" x14ac:dyDescent="0.2">
      <c r="A140" s="51" t="s">
        <v>426</v>
      </c>
      <c r="B140" s="51" t="s">
        <v>95</v>
      </c>
      <c r="C140" s="51" t="s">
        <v>427</v>
      </c>
      <c r="D140" s="52" t="s">
        <v>428</v>
      </c>
      <c r="E140" s="51" t="s">
        <v>200</v>
      </c>
      <c r="F140" s="53">
        <v>3</v>
      </c>
      <c r="G140" s="97">
        <v>48.41</v>
      </c>
      <c r="H140" s="97">
        <v>63.54</v>
      </c>
      <c r="I140" s="97">
        <v>190.62</v>
      </c>
      <c r="J140" s="57">
        <f t="shared" si="4"/>
        <v>9.4720361016653286E-5</v>
      </c>
    </row>
    <row r="141" spans="1:10" ht="51" outlineLevel="1" x14ac:dyDescent="0.2">
      <c r="A141" s="51" t="s">
        <v>429</v>
      </c>
      <c r="B141" s="51" t="s">
        <v>95</v>
      </c>
      <c r="C141" s="51" t="s">
        <v>430</v>
      </c>
      <c r="D141" s="52" t="s">
        <v>431</v>
      </c>
      <c r="E141" s="51" t="s">
        <v>200</v>
      </c>
      <c r="F141" s="53">
        <v>12</v>
      </c>
      <c r="G141" s="97">
        <v>15.07</v>
      </c>
      <c r="H141" s="97">
        <v>19.78</v>
      </c>
      <c r="I141" s="97">
        <v>237.36</v>
      </c>
      <c r="J141" s="57">
        <f t="shared" si="4"/>
        <v>1.1794578161217514E-4</v>
      </c>
    </row>
    <row r="142" spans="1:10" ht="38.25" outlineLevel="1" x14ac:dyDescent="0.2">
      <c r="A142" s="51" t="s">
        <v>432</v>
      </c>
      <c r="B142" s="51" t="s">
        <v>95</v>
      </c>
      <c r="C142" s="51" t="s">
        <v>433</v>
      </c>
      <c r="D142" s="52" t="s">
        <v>434</v>
      </c>
      <c r="E142" s="51" t="s">
        <v>200</v>
      </c>
      <c r="F142" s="53">
        <v>1</v>
      </c>
      <c r="G142" s="97">
        <v>16.05</v>
      </c>
      <c r="H142" s="97">
        <v>21.07</v>
      </c>
      <c r="I142" s="97">
        <v>21.07</v>
      </c>
      <c r="J142" s="57">
        <f t="shared" si="4"/>
        <v>1.0469824817022793E-5</v>
      </c>
    </row>
    <row r="143" spans="1:10" ht="38.25" outlineLevel="1" x14ac:dyDescent="0.2">
      <c r="A143" s="51" t="s">
        <v>435</v>
      </c>
      <c r="B143" s="51" t="s">
        <v>95</v>
      </c>
      <c r="C143" s="51" t="s">
        <v>436</v>
      </c>
      <c r="D143" s="52" t="s">
        <v>437</v>
      </c>
      <c r="E143" s="51" t="s">
        <v>200</v>
      </c>
      <c r="F143" s="53">
        <v>18</v>
      </c>
      <c r="G143" s="97">
        <v>8.1</v>
      </c>
      <c r="H143" s="97">
        <v>10.63</v>
      </c>
      <c r="I143" s="97">
        <v>191.34</v>
      </c>
      <c r="J143" s="57">
        <f t="shared" si="4"/>
        <v>9.5078133862797407E-5</v>
      </c>
    </row>
    <row r="144" spans="1:10" ht="38.25" outlineLevel="1" x14ac:dyDescent="0.2">
      <c r="A144" s="51" t="s">
        <v>438</v>
      </c>
      <c r="B144" s="51" t="s">
        <v>95</v>
      </c>
      <c r="C144" s="51" t="s">
        <v>439</v>
      </c>
      <c r="D144" s="52" t="s">
        <v>440</v>
      </c>
      <c r="E144" s="51" t="s">
        <v>200</v>
      </c>
      <c r="F144" s="53">
        <v>4</v>
      </c>
      <c r="G144" s="97">
        <v>15.51</v>
      </c>
      <c r="H144" s="97">
        <v>20.36</v>
      </c>
      <c r="I144" s="97">
        <v>81.44</v>
      </c>
      <c r="J144" s="57">
        <f t="shared" si="4"/>
        <v>4.0468084152744959E-5</v>
      </c>
    </row>
    <row r="145" spans="1:10" ht="38.25" outlineLevel="1" x14ac:dyDescent="0.2">
      <c r="A145" s="51" t="s">
        <v>441</v>
      </c>
      <c r="B145" s="51" t="s">
        <v>95</v>
      </c>
      <c r="C145" s="51" t="s">
        <v>442</v>
      </c>
      <c r="D145" s="52" t="s">
        <v>443</v>
      </c>
      <c r="E145" s="51" t="s">
        <v>200</v>
      </c>
      <c r="F145" s="53">
        <v>17</v>
      </c>
      <c r="G145" s="97">
        <v>12.12</v>
      </c>
      <c r="H145" s="97">
        <v>15.91</v>
      </c>
      <c r="I145" s="97">
        <v>270.47000000000003</v>
      </c>
      <c r="J145" s="57">
        <f t="shared" si="4"/>
        <v>1.3439836346749667E-4</v>
      </c>
    </row>
    <row r="146" spans="1:10" ht="38.25" outlineLevel="1" x14ac:dyDescent="0.2">
      <c r="A146" s="51" t="s">
        <v>444</v>
      </c>
      <c r="B146" s="51" t="s">
        <v>95</v>
      </c>
      <c r="C146" s="51" t="s">
        <v>445</v>
      </c>
      <c r="D146" s="52" t="s">
        <v>446</v>
      </c>
      <c r="E146" s="51" t="s">
        <v>200</v>
      </c>
      <c r="F146" s="53">
        <v>2</v>
      </c>
      <c r="G146" s="97">
        <v>37.56</v>
      </c>
      <c r="H146" s="97">
        <v>49.3</v>
      </c>
      <c r="I146" s="97">
        <v>98.6</v>
      </c>
      <c r="J146" s="57">
        <f t="shared" si="4"/>
        <v>4.8995003652512924E-5</v>
      </c>
    </row>
    <row r="147" spans="1:10" ht="38.25" outlineLevel="1" x14ac:dyDescent="0.2">
      <c r="A147" s="51" t="s">
        <v>447</v>
      </c>
      <c r="B147" s="51" t="s">
        <v>95</v>
      </c>
      <c r="C147" s="51" t="s">
        <v>448</v>
      </c>
      <c r="D147" s="52" t="s">
        <v>449</v>
      </c>
      <c r="E147" s="51" t="s">
        <v>200</v>
      </c>
      <c r="F147" s="53">
        <v>2</v>
      </c>
      <c r="G147" s="97">
        <v>11.46</v>
      </c>
      <c r="H147" s="97">
        <v>15.04</v>
      </c>
      <c r="I147" s="97">
        <v>30.08</v>
      </c>
      <c r="J147" s="57">
        <f t="shared" si="4"/>
        <v>1.4946954461131731E-5</v>
      </c>
    </row>
    <row r="148" spans="1:10" ht="38.25" outlineLevel="1" x14ac:dyDescent="0.2">
      <c r="A148" s="51" t="s">
        <v>450</v>
      </c>
      <c r="B148" s="51" t="s">
        <v>95</v>
      </c>
      <c r="C148" s="51" t="s">
        <v>451</v>
      </c>
      <c r="D148" s="52" t="s">
        <v>452</v>
      </c>
      <c r="E148" s="51" t="s">
        <v>200</v>
      </c>
      <c r="F148" s="53">
        <v>1</v>
      </c>
      <c r="G148" s="97">
        <v>9.65</v>
      </c>
      <c r="H148" s="97">
        <v>12.67</v>
      </c>
      <c r="I148" s="97">
        <v>12.67</v>
      </c>
      <c r="J148" s="57">
        <f t="shared" si="4"/>
        <v>6.2958082786748359E-6</v>
      </c>
    </row>
    <row r="149" spans="1:10" ht="38.25" outlineLevel="1" x14ac:dyDescent="0.2">
      <c r="A149" s="51" t="s">
        <v>453</v>
      </c>
      <c r="B149" s="51" t="s">
        <v>95</v>
      </c>
      <c r="C149" s="51" t="s">
        <v>454</v>
      </c>
      <c r="D149" s="52" t="s">
        <v>455</v>
      </c>
      <c r="E149" s="51" t="s">
        <v>200</v>
      </c>
      <c r="F149" s="53">
        <v>9</v>
      </c>
      <c r="G149" s="97">
        <v>86.93</v>
      </c>
      <c r="H149" s="97">
        <v>114.1</v>
      </c>
      <c r="I149" s="97">
        <v>1026.9000000000001</v>
      </c>
      <c r="J149" s="57">
        <f t="shared" si="4"/>
        <v>5.1027352181303787E-4</v>
      </c>
    </row>
    <row r="150" spans="1:10" ht="38.25" outlineLevel="1" x14ac:dyDescent="0.2">
      <c r="A150" s="51" t="s">
        <v>456</v>
      </c>
      <c r="B150" s="51" t="s">
        <v>95</v>
      </c>
      <c r="C150" s="51" t="s">
        <v>457</v>
      </c>
      <c r="D150" s="52" t="s">
        <v>458</v>
      </c>
      <c r="E150" s="51" t="s">
        <v>200</v>
      </c>
      <c r="F150" s="53">
        <v>2</v>
      </c>
      <c r="G150" s="97">
        <v>82.5</v>
      </c>
      <c r="H150" s="97">
        <v>108.28</v>
      </c>
      <c r="I150" s="97">
        <v>216.56</v>
      </c>
      <c r="J150" s="57">
        <f t="shared" si="4"/>
        <v>1.0761012161245639E-4</v>
      </c>
    </row>
    <row r="151" spans="1:10" ht="25.5" outlineLevel="1" x14ac:dyDescent="0.2">
      <c r="A151" s="51" t="s">
        <v>459</v>
      </c>
      <c r="B151" s="51" t="s">
        <v>95</v>
      </c>
      <c r="C151" s="51" t="s">
        <v>460</v>
      </c>
      <c r="D151" s="52" t="s">
        <v>461</v>
      </c>
      <c r="E151" s="51" t="s">
        <v>200</v>
      </c>
      <c r="F151" s="53">
        <v>1</v>
      </c>
      <c r="G151" s="97">
        <v>78.19</v>
      </c>
      <c r="H151" s="97">
        <v>102.62</v>
      </c>
      <c r="I151" s="97">
        <v>102.62</v>
      </c>
      <c r="J151" s="57">
        <f t="shared" si="4"/>
        <v>5.0992568710150881E-5</v>
      </c>
    </row>
    <row r="152" spans="1:10" ht="38.25" outlineLevel="1" x14ac:dyDescent="0.2">
      <c r="A152" s="51" t="s">
        <v>462</v>
      </c>
      <c r="B152" s="51" t="s">
        <v>95</v>
      </c>
      <c r="C152" s="51" t="s">
        <v>463</v>
      </c>
      <c r="D152" s="52" t="s">
        <v>464</v>
      </c>
      <c r="E152" s="51" t="s">
        <v>200</v>
      </c>
      <c r="F152" s="53">
        <v>1</v>
      </c>
      <c r="G152" s="97">
        <v>20.260000000000002</v>
      </c>
      <c r="H152" s="97">
        <v>26.59</v>
      </c>
      <c r="I152" s="97">
        <v>26.59</v>
      </c>
      <c r="J152" s="57">
        <f t="shared" si="4"/>
        <v>1.3212749970794307E-5</v>
      </c>
    </row>
    <row r="153" spans="1:10" ht="38.25" outlineLevel="1" x14ac:dyDescent="0.2">
      <c r="A153" s="51" t="s">
        <v>465</v>
      </c>
      <c r="B153" s="51" t="s">
        <v>95</v>
      </c>
      <c r="C153" s="51" t="s">
        <v>463</v>
      </c>
      <c r="D153" s="52" t="s">
        <v>466</v>
      </c>
      <c r="E153" s="51" t="s">
        <v>200</v>
      </c>
      <c r="F153" s="53">
        <v>1</v>
      </c>
      <c r="G153" s="97">
        <v>20.260000000000002</v>
      </c>
      <c r="H153" s="97">
        <v>26.59</v>
      </c>
      <c r="I153" s="97">
        <v>26.59</v>
      </c>
      <c r="J153" s="57">
        <f t="shared" si="4"/>
        <v>1.3212749970794307E-5</v>
      </c>
    </row>
    <row r="154" spans="1:10" ht="38.25" outlineLevel="1" x14ac:dyDescent="0.2">
      <c r="A154" s="51" t="s">
        <v>467</v>
      </c>
      <c r="B154" s="51" t="s">
        <v>95</v>
      </c>
      <c r="C154" s="51" t="s">
        <v>468</v>
      </c>
      <c r="D154" s="52" t="s">
        <v>469</v>
      </c>
      <c r="E154" s="51" t="s">
        <v>200</v>
      </c>
      <c r="F154" s="53">
        <v>1</v>
      </c>
      <c r="G154" s="97">
        <v>21</v>
      </c>
      <c r="H154" s="97">
        <v>27.56</v>
      </c>
      <c r="I154" s="97">
        <v>27.56</v>
      </c>
      <c r="J154" s="57">
        <f t="shared" si="4"/>
        <v>1.3694749499627344E-5</v>
      </c>
    </row>
    <row r="155" spans="1:10" ht="38.25" outlineLevel="1" x14ac:dyDescent="0.2">
      <c r="A155" s="51" t="s">
        <v>470</v>
      </c>
      <c r="B155" s="51" t="s">
        <v>95</v>
      </c>
      <c r="C155" s="51" t="s">
        <v>471</v>
      </c>
      <c r="D155" s="52" t="s">
        <v>472</v>
      </c>
      <c r="E155" s="51" t="s">
        <v>200</v>
      </c>
      <c r="F155" s="53">
        <v>8</v>
      </c>
      <c r="G155" s="97">
        <v>19.37</v>
      </c>
      <c r="H155" s="97">
        <v>25.42</v>
      </c>
      <c r="I155" s="97">
        <v>203.36</v>
      </c>
      <c r="J155" s="57">
        <f t="shared" si="4"/>
        <v>1.0105095276648103E-4</v>
      </c>
    </row>
    <row r="156" spans="1:10" ht="25.5" outlineLevel="1" x14ac:dyDescent="0.2">
      <c r="A156" s="51" t="s">
        <v>473</v>
      </c>
      <c r="B156" s="51" t="s">
        <v>95</v>
      </c>
      <c r="C156" s="51" t="s">
        <v>474</v>
      </c>
      <c r="D156" s="52" t="s">
        <v>475</v>
      </c>
      <c r="E156" s="51" t="s">
        <v>200</v>
      </c>
      <c r="F156" s="53">
        <v>1</v>
      </c>
      <c r="G156" s="97">
        <v>46.55</v>
      </c>
      <c r="H156" s="97">
        <v>61.1</v>
      </c>
      <c r="I156" s="97">
        <v>61.1</v>
      </c>
      <c r="J156" s="57">
        <f t="shared" si="4"/>
        <v>3.0361001249173832E-5</v>
      </c>
    </row>
    <row r="157" spans="1:10" ht="38.25" outlineLevel="1" x14ac:dyDescent="0.2">
      <c r="A157" s="51" t="s">
        <v>476</v>
      </c>
      <c r="B157" s="51" t="s">
        <v>95</v>
      </c>
      <c r="C157" s="51" t="s">
        <v>477</v>
      </c>
      <c r="D157" s="52" t="s">
        <v>478</v>
      </c>
      <c r="E157" s="51" t="s">
        <v>200</v>
      </c>
      <c r="F157" s="53">
        <v>8</v>
      </c>
      <c r="G157" s="97">
        <v>26.9</v>
      </c>
      <c r="H157" s="97">
        <v>35.31</v>
      </c>
      <c r="I157" s="97">
        <v>282.48</v>
      </c>
      <c r="J157" s="57">
        <f t="shared" si="4"/>
        <v>1.4036621330387275E-4</v>
      </c>
    </row>
    <row r="158" spans="1:10" ht="38.25" outlineLevel="1" x14ac:dyDescent="0.2">
      <c r="A158" s="51" t="s">
        <v>479</v>
      </c>
      <c r="B158" s="51" t="s">
        <v>95</v>
      </c>
      <c r="C158" s="51" t="s">
        <v>480</v>
      </c>
      <c r="D158" s="52" t="s">
        <v>481</v>
      </c>
      <c r="E158" s="51" t="s">
        <v>200</v>
      </c>
      <c r="F158" s="53">
        <v>1</v>
      </c>
      <c r="G158" s="97">
        <v>23.11</v>
      </c>
      <c r="H158" s="97">
        <v>30.33</v>
      </c>
      <c r="I158" s="97">
        <v>30.33</v>
      </c>
      <c r="J158" s="57">
        <f t="shared" si="4"/>
        <v>1.5071181143820659E-5</v>
      </c>
    </row>
    <row r="159" spans="1:10" ht="25.5" outlineLevel="1" x14ac:dyDescent="0.2">
      <c r="A159" s="51" t="s">
        <v>482</v>
      </c>
      <c r="B159" s="51" t="s">
        <v>95</v>
      </c>
      <c r="C159" s="51" t="s">
        <v>483</v>
      </c>
      <c r="D159" s="52" t="s">
        <v>484</v>
      </c>
      <c r="E159" s="51" t="s">
        <v>200</v>
      </c>
      <c r="F159" s="53">
        <v>11</v>
      </c>
      <c r="G159" s="97">
        <v>11.22</v>
      </c>
      <c r="H159" s="97">
        <v>14.73</v>
      </c>
      <c r="I159" s="97">
        <v>162.03</v>
      </c>
      <c r="J159" s="57">
        <f t="shared" si="4"/>
        <v>8.0513797584347559E-5</v>
      </c>
    </row>
    <row r="160" spans="1:10" x14ac:dyDescent="0.2">
      <c r="A160" s="47" t="s">
        <v>32</v>
      </c>
      <c r="B160" s="47"/>
      <c r="C160" s="47"/>
      <c r="D160" s="48" t="s">
        <v>33</v>
      </c>
      <c r="E160" s="47"/>
      <c r="F160" s="49"/>
      <c r="G160" s="49"/>
      <c r="H160" s="49"/>
      <c r="I160" s="49">
        <f>SUM(I161:I179)</f>
        <v>20546.640000000003</v>
      </c>
      <c r="J160" s="50">
        <f t="shared" si="4"/>
        <v>1.0209763710414486E-2</v>
      </c>
    </row>
    <row r="161" spans="1:10" outlineLevel="1" x14ac:dyDescent="0.2">
      <c r="A161" s="51" t="s">
        <v>485</v>
      </c>
      <c r="B161" s="51" t="s">
        <v>74</v>
      </c>
      <c r="C161" s="51" t="s">
        <v>486</v>
      </c>
      <c r="D161" s="52" t="s">
        <v>487</v>
      </c>
      <c r="E161" s="51" t="s">
        <v>200</v>
      </c>
      <c r="F161" s="53">
        <v>5</v>
      </c>
      <c r="G161" s="97">
        <v>147.91999999999999</v>
      </c>
      <c r="H161" s="97">
        <v>194.15</v>
      </c>
      <c r="I161" s="97">
        <v>970.75</v>
      </c>
      <c r="J161" s="57">
        <f t="shared" si="4"/>
        <v>4.823722088811047E-4</v>
      </c>
    </row>
    <row r="162" spans="1:10" outlineLevel="1" x14ac:dyDescent="0.2">
      <c r="A162" s="51" t="s">
        <v>488</v>
      </c>
      <c r="B162" s="51" t="s">
        <v>74</v>
      </c>
      <c r="C162" s="51" t="s">
        <v>489</v>
      </c>
      <c r="D162" s="52" t="s">
        <v>490</v>
      </c>
      <c r="E162" s="51" t="s">
        <v>200</v>
      </c>
      <c r="F162" s="53">
        <v>5</v>
      </c>
      <c r="G162" s="97">
        <v>425.49</v>
      </c>
      <c r="H162" s="97">
        <v>558.46</v>
      </c>
      <c r="I162" s="97">
        <v>2792.3</v>
      </c>
      <c r="J162" s="57">
        <f t="shared" si="4"/>
        <v>1.3875126642891669E-3</v>
      </c>
    </row>
    <row r="163" spans="1:10" outlineLevel="1" x14ac:dyDescent="0.2">
      <c r="A163" s="51" t="s">
        <v>491</v>
      </c>
      <c r="B163" s="51" t="s">
        <v>74</v>
      </c>
      <c r="C163" s="51" t="s">
        <v>492</v>
      </c>
      <c r="D163" s="52" t="s">
        <v>493</v>
      </c>
      <c r="E163" s="51" t="s">
        <v>200</v>
      </c>
      <c r="F163" s="53">
        <v>1</v>
      </c>
      <c r="G163" s="97">
        <v>1093.6400000000001</v>
      </c>
      <c r="H163" s="97">
        <v>1435.4</v>
      </c>
      <c r="I163" s="97">
        <v>1435.4</v>
      </c>
      <c r="J163" s="57">
        <f t="shared" si="4"/>
        <v>7.1325992132674509E-4</v>
      </c>
    </row>
    <row r="164" spans="1:10" outlineLevel="1" x14ac:dyDescent="0.2">
      <c r="A164" s="51" t="s">
        <v>494</v>
      </c>
      <c r="B164" s="51" t="s">
        <v>74</v>
      </c>
      <c r="C164" s="51" t="s">
        <v>495</v>
      </c>
      <c r="D164" s="52" t="s">
        <v>496</v>
      </c>
      <c r="E164" s="51" t="s">
        <v>200</v>
      </c>
      <c r="F164" s="53">
        <v>2</v>
      </c>
      <c r="G164" s="97">
        <v>47.92</v>
      </c>
      <c r="H164" s="97">
        <v>62.9</v>
      </c>
      <c r="I164" s="97">
        <v>125.8</v>
      </c>
      <c r="J164" s="57">
        <f t="shared" si="4"/>
        <v>6.2510866729068219E-5</v>
      </c>
    </row>
    <row r="165" spans="1:10" outlineLevel="1" x14ac:dyDescent="0.2">
      <c r="A165" s="51" t="s">
        <v>497</v>
      </c>
      <c r="B165" s="51" t="s">
        <v>74</v>
      </c>
      <c r="C165" s="51" t="s">
        <v>498</v>
      </c>
      <c r="D165" s="52" t="s">
        <v>499</v>
      </c>
      <c r="E165" s="51" t="s">
        <v>200</v>
      </c>
      <c r="F165" s="53">
        <v>1</v>
      </c>
      <c r="G165" s="97">
        <v>834.14</v>
      </c>
      <c r="H165" s="97">
        <v>1094.81</v>
      </c>
      <c r="I165" s="97">
        <v>1094.81</v>
      </c>
      <c r="J165" s="57">
        <f t="shared" si="4"/>
        <v>5.4401845789865796E-4</v>
      </c>
    </row>
    <row r="166" spans="1:10" outlineLevel="1" x14ac:dyDescent="0.2">
      <c r="A166" s="51" t="s">
        <v>500</v>
      </c>
      <c r="B166" s="51" t="s">
        <v>74</v>
      </c>
      <c r="C166" s="51" t="s">
        <v>501</v>
      </c>
      <c r="D166" s="52" t="s">
        <v>502</v>
      </c>
      <c r="E166" s="51" t="s">
        <v>200</v>
      </c>
      <c r="F166" s="53">
        <v>6</v>
      </c>
      <c r="G166" s="97">
        <v>97.66</v>
      </c>
      <c r="H166" s="97">
        <v>128.18</v>
      </c>
      <c r="I166" s="97">
        <v>769.08</v>
      </c>
      <c r="J166" s="57">
        <f t="shared" si="4"/>
        <v>3.8216102848960087E-4</v>
      </c>
    </row>
    <row r="167" spans="1:10" outlineLevel="1" x14ac:dyDescent="0.2">
      <c r="A167" s="51" t="s">
        <v>503</v>
      </c>
      <c r="B167" s="51" t="s">
        <v>74</v>
      </c>
      <c r="C167" s="51" t="s">
        <v>504</v>
      </c>
      <c r="D167" s="52" t="s">
        <v>505</v>
      </c>
      <c r="E167" s="51" t="s">
        <v>200</v>
      </c>
      <c r="F167" s="53">
        <v>2</v>
      </c>
      <c r="G167" s="97">
        <v>78.599999999999994</v>
      </c>
      <c r="H167" s="97">
        <v>103.16</v>
      </c>
      <c r="I167" s="97">
        <v>206.32</v>
      </c>
      <c r="J167" s="57">
        <f t="shared" si="4"/>
        <v>1.0252179668951792E-4</v>
      </c>
    </row>
    <row r="168" spans="1:10" outlineLevel="1" x14ac:dyDescent="0.2">
      <c r="A168" s="51" t="s">
        <v>506</v>
      </c>
      <c r="B168" s="51" t="s">
        <v>74</v>
      </c>
      <c r="C168" s="51" t="s">
        <v>507</v>
      </c>
      <c r="D168" s="52" t="s">
        <v>508</v>
      </c>
      <c r="E168" s="51" t="s">
        <v>200</v>
      </c>
      <c r="F168" s="53">
        <v>5</v>
      </c>
      <c r="G168" s="97">
        <v>104.77</v>
      </c>
      <c r="H168" s="97">
        <v>137.51</v>
      </c>
      <c r="I168" s="97">
        <v>687.55</v>
      </c>
      <c r="J168" s="57">
        <f t="shared" si="4"/>
        <v>3.4164822273108787E-4</v>
      </c>
    </row>
    <row r="169" spans="1:10" outlineLevel="1" x14ac:dyDescent="0.2">
      <c r="A169" s="51" t="s">
        <v>509</v>
      </c>
      <c r="B169" s="51" t="s">
        <v>74</v>
      </c>
      <c r="C169" s="51" t="s">
        <v>510</v>
      </c>
      <c r="D169" s="52" t="s">
        <v>511</v>
      </c>
      <c r="E169" s="51" t="s">
        <v>200</v>
      </c>
      <c r="F169" s="53">
        <v>2</v>
      </c>
      <c r="G169" s="97">
        <v>76.959999999999994</v>
      </c>
      <c r="H169" s="97">
        <v>101.01</v>
      </c>
      <c r="I169" s="97">
        <v>202.02</v>
      </c>
      <c r="J169" s="57">
        <f t="shared" si="4"/>
        <v>1.0038509774726838E-4</v>
      </c>
    </row>
    <row r="170" spans="1:10" outlineLevel="1" x14ac:dyDescent="0.2">
      <c r="A170" s="51" t="s">
        <v>512</v>
      </c>
      <c r="B170" s="51" t="s">
        <v>74</v>
      </c>
      <c r="C170" s="51" t="s">
        <v>513</v>
      </c>
      <c r="D170" s="52" t="s">
        <v>514</v>
      </c>
      <c r="E170" s="51" t="s">
        <v>200</v>
      </c>
      <c r="F170" s="53">
        <v>5</v>
      </c>
      <c r="G170" s="97">
        <v>221.21</v>
      </c>
      <c r="H170" s="97">
        <v>290.33999999999997</v>
      </c>
      <c r="I170" s="97">
        <v>1451.7</v>
      </c>
      <c r="J170" s="57">
        <f t="shared" si="4"/>
        <v>7.2135950103806312E-4</v>
      </c>
    </row>
    <row r="171" spans="1:10" outlineLevel="1" x14ac:dyDescent="0.2">
      <c r="A171" s="51" t="s">
        <v>515</v>
      </c>
      <c r="B171" s="51" t="s">
        <v>74</v>
      </c>
      <c r="C171" s="51" t="s">
        <v>516</v>
      </c>
      <c r="D171" s="52" t="s">
        <v>517</v>
      </c>
      <c r="E171" s="51" t="s">
        <v>200</v>
      </c>
      <c r="F171" s="53">
        <v>2</v>
      </c>
      <c r="G171" s="97">
        <v>650.9</v>
      </c>
      <c r="H171" s="97">
        <v>854.31</v>
      </c>
      <c r="I171" s="97">
        <v>1708.62</v>
      </c>
      <c r="J171" s="57">
        <f t="shared" si="4"/>
        <v>8.4902477830381981E-4</v>
      </c>
    </row>
    <row r="172" spans="1:10" outlineLevel="1" x14ac:dyDescent="0.2">
      <c r="A172" s="51" t="s">
        <v>518</v>
      </c>
      <c r="B172" s="51" t="s">
        <v>74</v>
      </c>
      <c r="C172" s="51" t="s">
        <v>519</v>
      </c>
      <c r="D172" s="52" t="s">
        <v>520</v>
      </c>
      <c r="E172" s="51" t="s">
        <v>200</v>
      </c>
      <c r="F172" s="53">
        <v>1</v>
      </c>
      <c r="G172" s="97">
        <v>4642.87</v>
      </c>
      <c r="H172" s="97">
        <v>6093.77</v>
      </c>
      <c r="I172" s="97">
        <v>6093.77</v>
      </c>
      <c r="J172" s="57">
        <f t="shared" si="4"/>
        <v>3.0280353286772184E-3</v>
      </c>
    </row>
    <row r="173" spans="1:10" outlineLevel="1" x14ac:dyDescent="0.2">
      <c r="A173" s="51" t="s">
        <v>521</v>
      </c>
      <c r="B173" s="51" t="s">
        <v>74</v>
      </c>
      <c r="C173" s="51" t="s">
        <v>522</v>
      </c>
      <c r="D173" s="52" t="s">
        <v>523</v>
      </c>
      <c r="E173" s="51" t="s">
        <v>200</v>
      </c>
      <c r="F173" s="53">
        <v>2</v>
      </c>
      <c r="G173" s="97">
        <v>69.08</v>
      </c>
      <c r="H173" s="97">
        <v>90.67</v>
      </c>
      <c r="I173" s="97">
        <v>181.34</v>
      </c>
      <c r="J173" s="57">
        <f t="shared" si="4"/>
        <v>9.010906655524031E-5</v>
      </c>
    </row>
    <row r="174" spans="1:10" outlineLevel="1" x14ac:dyDescent="0.2">
      <c r="A174" s="51" t="s">
        <v>524</v>
      </c>
      <c r="B174" s="51" t="s">
        <v>74</v>
      </c>
      <c r="C174" s="51" t="s">
        <v>525</v>
      </c>
      <c r="D174" s="52" t="s">
        <v>526</v>
      </c>
      <c r="E174" s="51" t="s">
        <v>200</v>
      </c>
      <c r="F174" s="53">
        <v>2</v>
      </c>
      <c r="G174" s="97">
        <v>90.7</v>
      </c>
      <c r="H174" s="97">
        <v>119.04</v>
      </c>
      <c r="I174" s="97">
        <v>238.08</v>
      </c>
      <c r="J174" s="57">
        <f t="shared" si="4"/>
        <v>1.1830355445831926E-4</v>
      </c>
    </row>
    <row r="175" spans="1:10" outlineLevel="1" x14ac:dyDescent="0.2">
      <c r="A175" s="54" t="s">
        <v>527</v>
      </c>
      <c r="B175" s="54" t="s">
        <v>95</v>
      </c>
      <c r="C175" s="54" t="s">
        <v>528</v>
      </c>
      <c r="D175" s="55" t="s">
        <v>529</v>
      </c>
      <c r="E175" s="54" t="s">
        <v>200</v>
      </c>
      <c r="F175" s="56">
        <v>6</v>
      </c>
      <c r="G175" s="97">
        <v>18.32</v>
      </c>
      <c r="H175" s="97">
        <v>24.05</v>
      </c>
      <c r="I175" s="97">
        <v>144.30000000000001</v>
      </c>
      <c r="J175" s="57">
        <f t="shared" si="4"/>
        <v>7.1703641248048843E-5</v>
      </c>
    </row>
    <row r="176" spans="1:10" ht="38.25" outlineLevel="1" x14ac:dyDescent="0.2">
      <c r="A176" s="51" t="s">
        <v>530</v>
      </c>
      <c r="B176" s="51" t="s">
        <v>95</v>
      </c>
      <c r="C176" s="51" t="s">
        <v>531</v>
      </c>
      <c r="D176" s="52" t="s">
        <v>532</v>
      </c>
      <c r="E176" s="51" t="s">
        <v>200</v>
      </c>
      <c r="F176" s="53">
        <v>2</v>
      </c>
      <c r="G176" s="97">
        <v>333.57</v>
      </c>
      <c r="H176" s="97">
        <v>437.81</v>
      </c>
      <c r="I176" s="97">
        <v>875.62</v>
      </c>
      <c r="J176" s="57">
        <f t="shared" si="4"/>
        <v>4.351014715843141E-4</v>
      </c>
    </row>
    <row r="177" spans="1:10" ht="25.5" outlineLevel="1" x14ac:dyDescent="0.2">
      <c r="A177" s="51" t="s">
        <v>533</v>
      </c>
      <c r="B177" s="51" t="s">
        <v>95</v>
      </c>
      <c r="C177" s="51" t="s">
        <v>534</v>
      </c>
      <c r="D177" s="52" t="s">
        <v>535</v>
      </c>
      <c r="E177" s="51" t="s">
        <v>200</v>
      </c>
      <c r="F177" s="53">
        <v>1</v>
      </c>
      <c r="G177" s="97">
        <v>287.2</v>
      </c>
      <c r="H177" s="97">
        <v>376.95</v>
      </c>
      <c r="I177" s="97">
        <v>376.95</v>
      </c>
      <c r="J177" s="57">
        <f t="shared" si="4"/>
        <v>1.8730899215836457E-4</v>
      </c>
    </row>
    <row r="178" spans="1:10" ht="38.25" outlineLevel="1" x14ac:dyDescent="0.2">
      <c r="A178" s="51" t="s">
        <v>536</v>
      </c>
      <c r="B178" s="51" t="s">
        <v>95</v>
      </c>
      <c r="C178" s="51" t="s">
        <v>537</v>
      </c>
      <c r="D178" s="52" t="s">
        <v>538</v>
      </c>
      <c r="E178" s="51" t="s">
        <v>200</v>
      </c>
      <c r="F178" s="53">
        <v>2</v>
      </c>
      <c r="G178" s="97">
        <v>302.79000000000002</v>
      </c>
      <c r="H178" s="97">
        <v>397.41</v>
      </c>
      <c r="I178" s="97">
        <v>794.82</v>
      </c>
      <c r="J178" s="57">
        <f t="shared" si="4"/>
        <v>3.9495140773925284E-4</v>
      </c>
    </row>
    <row r="179" spans="1:10" ht="25.5" outlineLevel="1" x14ac:dyDescent="0.2">
      <c r="A179" s="51" t="s">
        <v>539</v>
      </c>
      <c r="B179" s="51" t="s">
        <v>95</v>
      </c>
      <c r="C179" s="51" t="s">
        <v>540</v>
      </c>
      <c r="D179" s="52" t="s">
        <v>541</v>
      </c>
      <c r="E179" s="51" t="s">
        <v>200</v>
      </c>
      <c r="F179" s="53">
        <v>1</v>
      </c>
      <c r="G179" s="97">
        <v>302.79000000000002</v>
      </c>
      <c r="H179" s="97">
        <v>397.41</v>
      </c>
      <c r="I179" s="97">
        <v>397.41</v>
      </c>
      <c r="J179" s="57">
        <f t="shared" si="4"/>
        <v>1.9747570386962642E-4</v>
      </c>
    </row>
    <row r="180" spans="1:10" x14ac:dyDescent="0.2">
      <c r="A180" s="47" t="s">
        <v>34</v>
      </c>
      <c r="B180" s="47"/>
      <c r="C180" s="47"/>
      <c r="D180" s="48" t="s">
        <v>35</v>
      </c>
      <c r="E180" s="47"/>
      <c r="F180" s="49"/>
      <c r="G180" s="49"/>
      <c r="H180" s="49"/>
      <c r="I180" s="49">
        <f>SUM(I181:I186)</f>
        <v>19312.89</v>
      </c>
      <c r="J180" s="50">
        <f t="shared" si="4"/>
        <v>9.5967050313446288E-3</v>
      </c>
    </row>
    <row r="181" spans="1:10" ht="25.5" outlineLevel="1" x14ac:dyDescent="0.2">
      <c r="A181" s="51" t="s">
        <v>542</v>
      </c>
      <c r="B181" s="51" t="s">
        <v>95</v>
      </c>
      <c r="C181" s="51" t="s">
        <v>543</v>
      </c>
      <c r="D181" s="52" t="s">
        <v>544</v>
      </c>
      <c r="E181" s="51" t="s">
        <v>200</v>
      </c>
      <c r="F181" s="53">
        <v>4</v>
      </c>
      <c r="G181" s="97">
        <v>52.75</v>
      </c>
      <c r="H181" s="97">
        <v>69.23</v>
      </c>
      <c r="I181" s="97">
        <v>276.92</v>
      </c>
      <c r="J181" s="57">
        <f t="shared" si="4"/>
        <v>1.3760341188087099E-4</v>
      </c>
    </row>
    <row r="182" spans="1:10" outlineLevel="1" x14ac:dyDescent="0.2">
      <c r="A182" s="51" t="s">
        <v>545</v>
      </c>
      <c r="B182" s="51" t="s">
        <v>74</v>
      </c>
      <c r="C182" s="51" t="s">
        <v>546</v>
      </c>
      <c r="D182" s="52" t="s">
        <v>547</v>
      </c>
      <c r="E182" s="51" t="s">
        <v>200</v>
      </c>
      <c r="F182" s="53">
        <v>1</v>
      </c>
      <c r="G182" s="97">
        <v>414.33</v>
      </c>
      <c r="H182" s="97">
        <v>543.80999999999995</v>
      </c>
      <c r="I182" s="97">
        <v>543.80999999999995</v>
      </c>
      <c r="J182" s="57">
        <f t="shared" si="4"/>
        <v>2.7022284925226218E-4</v>
      </c>
    </row>
    <row r="183" spans="1:10" outlineLevel="1" x14ac:dyDescent="0.2">
      <c r="A183" s="51" t="s">
        <v>548</v>
      </c>
      <c r="B183" s="51" t="s">
        <v>74</v>
      </c>
      <c r="C183" s="51" t="s">
        <v>549</v>
      </c>
      <c r="D183" s="52" t="s">
        <v>550</v>
      </c>
      <c r="E183" s="51" t="s">
        <v>218</v>
      </c>
      <c r="F183" s="53">
        <v>4</v>
      </c>
      <c r="G183" s="97">
        <v>2380.98</v>
      </c>
      <c r="H183" s="97">
        <v>3125.04</v>
      </c>
      <c r="I183" s="97">
        <v>12500.16</v>
      </c>
      <c r="J183" s="57">
        <f t="shared" si="4"/>
        <v>6.2114136395232857E-3</v>
      </c>
    </row>
    <row r="184" spans="1:10" outlineLevel="1" x14ac:dyDescent="0.2">
      <c r="A184" s="51" t="s">
        <v>551</v>
      </c>
      <c r="B184" s="51" t="s">
        <v>74</v>
      </c>
      <c r="C184" s="51" t="s">
        <v>552</v>
      </c>
      <c r="D184" s="52" t="s">
        <v>553</v>
      </c>
      <c r="E184" s="51" t="s">
        <v>218</v>
      </c>
      <c r="F184" s="53">
        <v>1</v>
      </c>
      <c r="G184" s="97">
        <v>1533.48</v>
      </c>
      <c r="H184" s="97">
        <v>2012.69</v>
      </c>
      <c r="I184" s="97">
        <v>2012.69</v>
      </c>
      <c r="J184" s="57">
        <f t="shared" si="4"/>
        <v>1.0001192079247083E-3</v>
      </c>
    </row>
    <row r="185" spans="1:10" outlineLevel="1" x14ac:dyDescent="0.2">
      <c r="A185" s="51" t="s">
        <v>554</v>
      </c>
      <c r="B185" s="51" t="s">
        <v>74</v>
      </c>
      <c r="C185" s="51" t="s">
        <v>552</v>
      </c>
      <c r="D185" s="52" t="s">
        <v>555</v>
      </c>
      <c r="E185" s="51" t="s">
        <v>218</v>
      </c>
      <c r="F185" s="53">
        <v>1</v>
      </c>
      <c r="G185" s="97">
        <v>1533.48</v>
      </c>
      <c r="H185" s="97">
        <v>2012.69</v>
      </c>
      <c r="I185" s="97">
        <v>2012.69</v>
      </c>
      <c r="J185" s="57">
        <f t="shared" si="4"/>
        <v>1.0001192079247083E-3</v>
      </c>
    </row>
    <row r="186" spans="1:10" outlineLevel="1" x14ac:dyDescent="0.2">
      <c r="A186" s="51" t="s">
        <v>556</v>
      </c>
      <c r="B186" s="51" t="s">
        <v>74</v>
      </c>
      <c r="C186" s="51" t="s">
        <v>557</v>
      </c>
      <c r="D186" s="52" t="s">
        <v>558</v>
      </c>
      <c r="E186" s="51" t="s">
        <v>218</v>
      </c>
      <c r="F186" s="53">
        <v>6</v>
      </c>
      <c r="G186" s="97">
        <v>249.73</v>
      </c>
      <c r="H186" s="97">
        <v>327.77</v>
      </c>
      <c r="I186" s="97">
        <v>1966.62</v>
      </c>
      <c r="J186" s="57">
        <f t="shared" si="4"/>
        <v>9.7722671483879285E-4</v>
      </c>
    </row>
    <row r="187" spans="1:10" x14ac:dyDescent="0.2">
      <c r="A187" s="47" t="s">
        <v>36</v>
      </c>
      <c r="B187" s="47"/>
      <c r="C187" s="47"/>
      <c r="D187" s="48" t="s">
        <v>37</v>
      </c>
      <c r="E187" s="47"/>
      <c r="F187" s="49"/>
      <c r="G187" s="49"/>
      <c r="H187" s="49"/>
      <c r="I187" s="49">
        <f>SUM(I188:I189)</f>
        <v>50363.899999999994</v>
      </c>
      <c r="J187" s="50">
        <f t="shared" si="4"/>
        <v>2.502616089710746E-2</v>
      </c>
    </row>
    <row r="188" spans="1:10" outlineLevel="1" x14ac:dyDescent="0.2">
      <c r="A188" s="51" t="s">
        <v>559</v>
      </c>
      <c r="B188" s="51" t="s">
        <v>74</v>
      </c>
      <c r="C188" s="51" t="s">
        <v>560</v>
      </c>
      <c r="D188" s="52" t="s">
        <v>561</v>
      </c>
      <c r="E188" s="51" t="s">
        <v>76</v>
      </c>
      <c r="F188" s="53">
        <v>407.97</v>
      </c>
      <c r="G188" s="97">
        <v>56.74</v>
      </c>
      <c r="H188" s="97">
        <v>74.47</v>
      </c>
      <c r="I188" s="97">
        <v>30381.53</v>
      </c>
      <c r="J188" s="57">
        <f t="shared" si="4"/>
        <v>1.5096786747656502E-2</v>
      </c>
    </row>
    <row r="189" spans="1:10" outlineLevel="1" x14ac:dyDescent="0.2">
      <c r="A189" s="51" t="s">
        <v>562</v>
      </c>
      <c r="B189" s="51" t="s">
        <v>74</v>
      </c>
      <c r="C189" s="51" t="s">
        <v>563</v>
      </c>
      <c r="D189" s="52" t="s">
        <v>564</v>
      </c>
      <c r="E189" s="51" t="s">
        <v>76</v>
      </c>
      <c r="F189" s="53">
        <v>407.97</v>
      </c>
      <c r="G189" s="97">
        <v>37.32</v>
      </c>
      <c r="H189" s="97">
        <v>48.98</v>
      </c>
      <c r="I189" s="97">
        <v>19982.37</v>
      </c>
      <c r="J189" s="57">
        <f t="shared" si="4"/>
        <v>9.9293741494509598E-3</v>
      </c>
    </row>
    <row r="190" spans="1:10" x14ac:dyDescent="0.2">
      <c r="A190" s="47" t="s">
        <v>38</v>
      </c>
      <c r="B190" s="47"/>
      <c r="C190" s="47"/>
      <c r="D190" s="48" t="s">
        <v>39</v>
      </c>
      <c r="E190" s="47"/>
      <c r="F190" s="49"/>
      <c r="G190" s="49"/>
      <c r="H190" s="49"/>
      <c r="I190" s="49">
        <f>SUM(I191:I203)</f>
        <v>63595.62</v>
      </c>
      <c r="J190" s="50">
        <f t="shared" si="4"/>
        <v>3.1601091624582398E-2</v>
      </c>
    </row>
    <row r="191" spans="1:10" ht="38.25" outlineLevel="1" x14ac:dyDescent="0.2">
      <c r="A191" s="51" t="s">
        <v>565</v>
      </c>
      <c r="B191" s="51" t="s">
        <v>95</v>
      </c>
      <c r="C191" s="51" t="s">
        <v>566</v>
      </c>
      <c r="D191" s="52" t="s">
        <v>567</v>
      </c>
      <c r="E191" s="51" t="s">
        <v>76</v>
      </c>
      <c r="F191" s="53">
        <v>5.94</v>
      </c>
      <c r="G191" s="97">
        <v>447.85</v>
      </c>
      <c r="H191" s="97">
        <v>587.79999999999995</v>
      </c>
      <c r="I191" s="97">
        <v>3491.53</v>
      </c>
      <c r="J191" s="57">
        <f t="shared" si="4"/>
        <v>1.7349647576354816E-3</v>
      </c>
    </row>
    <row r="192" spans="1:10" ht="38.25" outlineLevel="1" x14ac:dyDescent="0.2">
      <c r="A192" s="51" t="s">
        <v>568</v>
      </c>
      <c r="B192" s="51" t="s">
        <v>95</v>
      </c>
      <c r="C192" s="51" t="s">
        <v>566</v>
      </c>
      <c r="D192" s="52" t="s">
        <v>569</v>
      </c>
      <c r="E192" s="51" t="s">
        <v>76</v>
      </c>
      <c r="F192" s="53">
        <v>0.8</v>
      </c>
      <c r="G192" s="97">
        <v>447.85</v>
      </c>
      <c r="H192" s="97">
        <v>587.79999999999995</v>
      </c>
      <c r="I192" s="97">
        <v>470.24</v>
      </c>
      <c r="J192" s="57">
        <f t="shared" si="4"/>
        <v>2.3366542107056471E-4</v>
      </c>
    </row>
    <row r="193" spans="1:10" outlineLevel="1" x14ac:dyDescent="0.2">
      <c r="A193" s="51" t="s">
        <v>570</v>
      </c>
      <c r="B193" s="51" t="s">
        <v>74</v>
      </c>
      <c r="C193" s="51" t="s">
        <v>571</v>
      </c>
      <c r="D193" s="52" t="s">
        <v>572</v>
      </c>
      <c r="E193" s="51" t="s">
        <v>76</v>
      </c>
      <c r="F193" s="53">
        <v>1.89</v>
      </c>
      <c r="G193" s="97">
        <v>479.06</v>
      </c>
      <c r="H193" s="97">
        <v>628.77</v>
      </c>
      <c r="I193" s="97">
        <v>1188.3800000000001</v>
      </c>
      <c r="J193" s="57">
        <f t="shared" si="4"/>
        <v>5.9051402069546974E-4</v>
      </c>
    </row>
    <row r="194" spans="1:10" outlineLevel="1" x14ac:dyDescent="0.2">
      <c r="A194" s="51" t="s">
        <v>573</v>
      </c>
      <c r="B194" s="51" t="s">
        <v>74</v>
      </c>
      <c r="C194" s="51" t="s">
        <v>571</v>
      </c>
      <c r="D194" s="52" t="s">
        <v>574</v>
      </c>
      <c r="E194" s="51" t="s">
        <v>76</v>
      </c>
      <c r="F194" s="53">
        <v>11.76</v>
      </c>
      <c r="G194" s="97">
        <v>479.06</v>
      </c>
      <c r="H194" s="97">
        <v>628.77</v>
      </c>
      <c r="I194" s="97">
        <v>7394.34</v>
      </c>
      <c r="J194" s="57">
        <f t="shared" si="4"/>
        <v>3.6742973154961708E-3</v>
      </c>
    </row>
    <row r="195" spans="1:10" outlineLevel="1" x14ac:dyDescent="0.2">
      <c r="A195" s="51" t="s">
        <v>575</v>
      </c>
      <c r="B195" s="51" t="s">
        <v>74</v>
      </c>
      <c r="C195" s="51" t="s">
        <v>571</v>
      </c>
      <c r="D195" s="52" t="s">
        <v>576</v>
      </c>
      <c r="E195" s="51" t="s">
        <v>76</v>
      </c>
      <c r="F195" s="53">
        <v>5.88</v>
      </c>
      <c r="G195" s="97">
        <v>479.06</v>
      </c>
      <c r="H195" s="97">
        <v>628.77</v>
      </c>
      <c r="I195" s="97">
        <v>3697.17</v>
      </c>
      <c r="J195" s="57">
        <f t="shared" ref="J195:J233" si="5">I195/$I$239</f>
        <v>1.8371486577480854E-3</v>
      </c>
    </row>
    <row r="196" spans="1:10" outlineLevel="1" x14ac:dyDescent="0.2">
      <c r="A196" s="51" t="s">
        <v>577</v>
      </c>
      <c r="B196" s="51" t="s">
        <v>74</v>
      </c>
      <c r="C196" s="51" t="s">
        <v>578</v>
      </c>
      <c r="D196" s="52" t="s">
        <v>579</v>
      </c>
      <c r="E196" s="51" t="s">
        <v>76</v>
      </c>
      <c r="F196" s="53">
        <v>6.3</v>
      </c>
      <c r="G196" s="97">
        <v>569.26</v>
      </c>
      <c r="H196" s="97">
        <v>747.15</v>
      </c>
      <c r="I196" s="97">
        <v>4707.05</v>
      </c>
      <c r="J196" s="57">
        <f t="shared" si="5"/>
        <v>2.3389648270036611E-3</v>
      </c>
    </row>
    <row r="197" spans="1:10" ht="25.5" outlineLevel="1" x14ac:dyDescent="0.2">
      <c r="A197" s="51" t="s">
        <v>580</v>
      </c>
      <c r="B197" s="51" t="s">
        <v>74</v>
      </c>
      <c r="C197" s="51" t="s">
        <v>581</v>
      </c>
      <c r="D197" s="52" t="s">
        <v>582</v>
      </c>
      <c r="E197" s="51" t="s">
        <v>76</v>
      </c>
      <c r="F197" s="53">
        <v>14.5</v>
      </c>
      <c r="G197" s="97">
        <v>417.03</v>
      </c>
      <c r="H197" s="97">
        <v>547.35</v>
      </c>
      <c r="I197" s="97">
        <v>7936.58</v>
      </c>
      <c r="J197" s="57">
        <f t="shared" si="5"/>
        <v>3.9437400211811465E-3</v>
      </c>
    </row>
    <row r="198" spans="1:10" outlineLevel="1" x14ac:dyDescent="0.2">
      <c r="A198" s="51" t="s">
        <v>583</v>
      </c>
      <c r="B198" s="51" t="s">
        <v>74</v>
      </c>
      <c r="C198" s="51" t="s">
        <v>581</v>
      </c>
      <c r="D198" s="52" t="s">
        <v>584</v>
      </c>
      <c r="E198" s="51" t="s">
        <v>76</v>
      </c>
      <c r="F198" s="53">
        <v>1.89</v>
      </c>
      <c r="G198" s="97">
        <v>417.03</v>
      </c>
      <c r="H198" s="97">
        <v>547.35</v>
      </c>
      <c r="I198" s="97">
        <v>1034.49</v>
      </c>
      <c r="J198" s="57">
        <f t="shared" si="5"/>
        <v>5.1404504389947366E-4</v>
      </c>
    </row>
    <row r="199" spans="1:10" outlineLevel="1" x14ac:dyDescent="0.2">
      <c r="A199" s="51" t="s">
        <v>585</v>
      </c>
      <c r="B199" s="51" t="s">
        <v>74</v>
      </c>
      <c r="C199" s="51" t="s">
        <v>586</v>
      </c>
      <c r="D199" s="52" t="s">
        <v>587</v>
      </c>
      <c r="E199" s="51" t="s">
        <v>76</v>
      </c>
      <c r="F199" s="53">
        <v>1.5</v>
      </c>
      <c r="G199" s="97">
        <v>645.16</v>
      </c>
      <c r="H199" s="97">
        <v>846.77</v>
      </c>
      <c r="I199" s="97">
        <v>1270.1600000000001</v>
      </c>
      <c r="J199" s="57">
        <f t="shared" si="5"/>
        <v>6.3115105313667165E-4</v>
      </c>
    </row>
    <row r="200" spans="1:10" outlineLevel="1" x14ac:dyDescent="0.2">
      <c r="A200" s="51" t="s">
        <v>588</v>
      </c>
      <c r="B200" s="51" t="s">
        <v>74</v>
      </c>
      <c r="C200" s="51" t="s">
        <v>586</v>
      </c>
      <c r="D200" s="52" t="s">
        <v>589</v>
      </c>
      <c r="E200" s="51" t="s">
        <v>76</v>
      </c>
      <c r="F200" s="53">
        <v>6.6</v>
      </c>
      <c r="G200" s="97">
        <v>645.16</v>
      </c>
      <c r="H200" s="97">
        <v>846.77</v>
      </c>
      <c r="I200" s="97">
        <v>5588.68</v>
      </c>
      <c r="J200" s="57">
        <f t="shared" si="5"/>
        <v>2.7770527080398172E-3</v>
      </c>
    </row>
    <row r="201" spans="1:10" outlineLevel="1" x14ac:dyDescent="0.2">
      <c r="A201" s="51" t="s">
        <v>590</v>
      </c>
      <c r="B201" s="51" t="s">
        <v>74</v>
      </c>
      <c r="C201" s="51" t="s">
        <v>586</v>
      </c>
      <c r="D201" s="52" t="s">
        <v>591</v>
      </c>
      <c r="E201" s="51" t="s">
        <v>76</v>
      </c>
      <c r="F201" s="53">
        <v>25.6</v>
      </c>
      <c r="G201" s="97">
        <v>645.16</v>
      </c>
      <c r="H201" s="97">
        <v>846.77</v>
      </c>
      <c r="I201" s="97">
        <v>21677.31</v>
      </c>
      <c r="J201" s="57">
        <f t="shared" si="5"/>
        <v>1.0771601243678043E-2</v>
      </c>
    </row>
    <row r="202" spans="1:10" outlineLevel="1" x14ac:dyDescent="0.2">
      <c r="A202" s="51" t="s">
        <v>592</v>
      </c>
      <c r="B202" s="51" t="s">
        <v>74</v>
      </c>
      <c r="C202" s="51" t="s">
        <v>586</v>
      </c>
      <c r="D202" s="52" t="s">
        <v>593</v>
      </c>
      <c r="E202" s="51" t="s">
        <v>76</v>
      </c>
      <c r="F202" s="53">
        <v>3.3</v>
      </c>
      <c r="G202" s="97">
        <v>645.16</v>
      </c>
      <c r="H202" s="97">
        <v>846.77</v>
      </c>
      <c r="I202" s="97">
        <v>2794.34</v>
      </c>
      <c r="J202" s="57">
        <f t="shared" si="5"/>
        <v>1.3885263540199086E-3</v>
      </c>
    </row>
    <row r="203" spans="1:10" ht="25.5" outlineLevel="1" x14ac:dyDescent="0.2">
      <c r="A203" s="51" t="s">
        <v>594</v>
      </c>
      <c r="B203" s="51" t="s">
        <v>74</v>
      </c>
      <c r="C203" s="51" t="s">
        <v>595</v>
      </c>
      <c r="D203" s="52" t="s">
        <v>596</v>
      </c>
      <c r="E203" s="51" t="s">
        <v>76</v>
      </c>
      <c r="F203" s="53">
        <v>1.8</v>
      </c>
      <c r="G203" s="97">
        <v>992.74</v>
      </c>
      <c r="H203" s="97">
        <v>1302.97</v>
      </c>
      <c r="I203" s="97">
        <v>2345.35</v>
      </c>
      <c r="J203" s="57">
        <f t="shared" si="5"/>
        <v>1.1654202009779026E-3</v>
      </c>
    </row>
    <row r="204" spans="1:10" x14ac:dyDescent="0.2">
      <c r="A204" s="47" t="s">
        <v>40</v>
      </c>
      <c r="B204" s="47"/>
      <c r="C204" s="47"/>
      <c r="D204" s="48" t="s">
        <v>41</v>
      </c>
      <c r="E204" s="47"/>
      <c r="F204" s="49"/>
      <c r="G204" s="49"/>
      <c r="H204" s="49"/>
      <c r="I204" s="49">
        <f>SUM(I205:I207)</f>
        <v>95364.98000000001</v>
      </c>
      <c r="J204" s="50">
        <f t="shared" si="5"/>
        <v>4.7387500440383597E-2</v>
      </c>
    </row>
    <row r="205" spans="1:10" ht="25.5" outlineLevel="1" x14ac:dyDescent="0.2">
      <c r="A205" s="51" t="s">
        <v>597</v>
      </c>
      <c r="B205" s="51" t="s">
        <v>74</v>
      </c>
      <c r="C205" s="51" t="s">
        <v>598</v>
      </c>
      <c r="D205" s="52" t="s">
        <v>599</v>
      </c>
      <c r="E205" s="51" t="s">
        <v>76</v>
      </c>
      <c r="F205" s="53">
        <v>794.13</v>
      </c>
      <c r="G205" s="97">
        <v>47.87</v>
      </c>
      <c r="H205" s="97">
        <v>62.83</v>
      </c>
      <c r="I205" s="97">
        <v>49895.19</v>
      </c>
      <c r="J205" s="57">
        <f t="shared" si="5"/>
        <v>2.4793255743334956E-2</v>
      </c>
    </row>
    <row r="206" spans="1:10" outlineLevel="1" x14ac:dyDescent="0.2">
      <c r="A206" s="51" t="s">
        <v>600</v>
      </c>
      <c r="B206" s="51" t="s">
        <v>74</v>
      </c>
      <c r="C206" s="51" t="s">
        <v>601</v>
      </c>
      <c r="D206" s="52" t="s">
        <v>602</v>
      </c>
      <c r="E206" s="51" t="s">
        <v>76</v>
      </c>
      <c r="F206" s="53">
        <v>29.41</v>
      </c>
      <c r="G206" s="97">
        <v>38.97</v>
      </c>
      <c r="H206" s="97">
        <v>51.15</v>
      </c>
      <c r="I206" s="97">
        <v>1504.32</v>
      </c>
      <c r="J206" s="57">
        <f t="shared" si="5"/>
        <v>7.4750673321042846E-4</v>
      </c>
    </row>
    <row r="207" spans="1:10" outlineLevel="1" x14ac:dyDescent="0.2">
      <c r="A207" s="51" t="s">
        <v>603</v>
      </c>
      <c r="B207" s="51" t="s">
        <v>74</v>
      </c>
      <c r="C207" s="51" t="s">
        <v>601</v>
      </c>
      <c r="D207" s="52" t="s">
        <v>604</v>
      </c>
      <c r="E207" s="51" t="s">
        <v>76</v>
      </c>
      <c r="F207" s="53">
        <v>859.54</v>
      </c>
      <c r="G207" s="97">
        <v>38.97</v>
      </c>
      <c r="H207" s="97">
        <v>51.15</v>
      </c>
      <c r="I207" s="97">
        <v>43965.47</v>
      </c>
      <c r="J207" s="57">
        <f t="shared" si="5"/>
        <v>2.1846737963838212E-2</v>
      </c>
    </row>
    <row r="208" spans="1:10" x14ac:dyDescent="0.2">
      <c r="A208" s="47" t="s">
        <v>42</v>
      </c>
      <c r="B208" s="47"/>
      <c r="C208" s="47"/>
      <c r="D208" s="48" t="s">
        <v>43</v>
      </c>
      <c r="E208" s="47"/>
      <c r="F208" s="49"/>
      <c r="G208" s="49"/>
      <c r="H208" s="49"/>
      <c r="I208" s="49">
        <f>SUM(I209:I212)</f>
        <v>264216.77</v>
      </c>
      <c r="J208" s="50">
        <f t="shared" si="5"/>
        <v>0.13129109139153317</v>
      </c>
    </row>
    <row r="209" spans="1:10" outlineLevel="1" x14ac:dyDescent="0.2">
      <c r="A209" s="51" t="s">
        <v>605</v>
      </c>
      <c r="B209" s="51" t="s">
        <v>74</v>
      </c>
      <c r="C209" s="51" t="s">
        <v>606</v>
      </c>
      <c r="D209" s="52" t="s">
        <v>607</v>
      </c>
      <c r="E209" s="51" t="s">
        <v>126</v>
      </c>
      <c r="F209" s="53">
        <v>3516.04</v>
      </c>
      <c r="G209" s="97">
        <v>25.61</v>
      </c>
      <c r="H209" s="97">
        <v>33.61</v>
      </c>
      <c r="I209" s="97">
        <v>118174.1</v>
      </c>
      <c r="J209" s="57">
        <f t="shared" si="5"/>
        <v>5.8721505690998259E-2</v>
      </c>
    </row>
    <row r="210" spans="1:10" ht="25.5" outlineLevel="1" x14ac:dyDescent="0.2">
      <c r="A210" s="51" t="s">
        <v>608</v>
      </c>
      <c r="B210" s="51" t="s">
        <v>74</v>
      </c>
      <c r="C210" s="51" t="s">
        <v>609</v>
      </c>
      <c r="D210" s="52" t="s">
        <v>610</v>
      </c>
      <c r="E210" s="51" t="s">
        <v>76</v>
      </c>
      <c r="F210" s="53">
        <v>432.37</v>
      </c>
      <c r="G210" s="97">
        <v>233.79</v>
      </c>
      <c r="H210" s="97">
        <v>306.85000000000002</v>
      </c>
      <c r="I210" s="97">
        <v>132672.73000000001</v>
      </c>
      <c r="J210" s="57">
        <f t="shared" si="5"/>
        <v>6.5925972524734908E-2</v>
      </c>
    </row>
    <row r="211" spans="1:10" outlineLevel="1" x14ac:dyDescent="0.2">
      <c r="A211" s="51" t="s">
        <v>611</v>
      </c>
      <c r="B211" s="51" t="s">
        <v>74</v>
      </c>
      <c r="C211" s="51" t="s">
        <v>612</v>
      </c>
      <c r="D211" s="52" t="s">
        <v>613</v>
      </c>
      <c r="E211" s="51" t="s">
        <v>161</v>
      </c>
      <c r="F211" s="53">
        <v>26.33</v>
      </c>
      <c r="G211" s="97">
        <v>124.56</v>
      </c>
      <c r="H211" s="97">
        <v>163.49</v>
      </c>
      <c r="I211" s="97">
        <v>4304.6899999999996</v>
      </c>
      <c r="J211" s="57">
        <f t="shared" si="5"/>
        <v>2.1390294348167939E-3</v>
      </c>
    </row>
    <row r="212" spans="1:10" ht="25.5" outlineLevel="1" x14ac:dyDescent="0.2">
      <c r="A212" s="51" t="s">
        <v>614</v>
      </c>
      <c r="B212" s="51" t="s">
        <v>95</v>
      </c>
      <c r="C212" s="51" t="s">
        <v>615</v>
      </c>
      <c r="D212" s="52" t="s">
        <v>616</v>
      </c>
      <c r="E212" s="51" t="s">
        <v>161</v>
      </c>
      <c r="F212" s="53">
        <v>110.35</v>
      </c>
      <c r="G212" s="97">
        <v>62.59</v>
      </c>
      <c r="H212" s="97">
        <v>82.15</v>
      </c>
      <c r="I212" s="97">
        <v>9065.25</v>
      </c>
      <c r="J212" s="57">
        <f t="shared" si="5"/>
        <v>4.5045837409831927E-3</v>
      </c>
    </row>
    <row r="213" spans="1:10" x14ac:dyDescent="0.2">
      <c r="A213" s="47" t="s">
        <v>44</v>
      </c>
      <c r="B213" s="47"/>
      <c r="C213" s="47"/>
      <c r="D213" s="48" t="s">
        <v>45</v>
      </c>
      <c r="E213" s="47"/>
      <c r="F213" s="49"/>
      <c r="G213" s="49"/>
      <c r="H213" s="49"/>
      <c r="I213" s="49">
        <f>SUM(I214:I215)</f>
        <v>2196.33</v>
      </c>
      <c r="J213" s="50">
        <f t="shared" si="5"/>
        <v>1.0913711599606867E-3</v>
      </c>
    </row>
    <row r="214" spans="1:10" outlineLevel="1" x14ac:dyDescent="0.2">
      <c r="A214" s="51" t="s">
        <v>617</v>
      </c>
      <c r="B214" s="51" t="s">
        <v>74</v>
      </c>
      <c r="C214" s="51" t="s">
        <v>618</v>
      </c>
      <c r="D214" s="52" t="s">
        <v>619</v>
      </c>
      <c r="E214" s="51" t="s">
        <v>200</v>
      </c>
      <c r="F214" s="53">
        <v>20</v>
      </c>
      <c r="G214" s="97">
        <v>48.94</v>
      </c>
      <c r="H214" s="97">
        <v>64.23</v>
      </c>
      <c r="I214" s="97">
        <v>1284.5999999999999</v>
      </c>
      <c r="J214" s="57">
        <f t="shared" si="5"/>
        <v>6.38326386328784E-4</v>
      </c>
    </row>
    <row r="215" spans="1:10" outlineLevel="1" x14ac:dyDescent="0.2">
      <c r="A215" s="51" t="s">
        <v>620</v>
      </c>
      <c r="B215" s="51" t="s">
        <v>74</v>
      </c>
      <c r="C215" s="51" t="s">
        <v>621</v>
      </c>
      <c r="D215" s="52" t="s">
        <v>622</v>
      </c>
      <c r="E215" s="51" t="s">
        <v>200</v>
      </c>
      <c r="F215" s="53">
        <v>3</v>
      </c>
      <c r="G215" s="97">
        <v>231.55</v>
      </c>
      <c r="H215" s="97">
        <v>303.91000000000003</v>
      </c>
      <c r="I215" s="97">
        <v>911.73</v>
      </c>
      <c r="J215" s="57">
        <f t="shared" si="5"/>
        <v>4.5304477363190278E-4</v>
      </c>
    </row>
    <row r="216" spans="1:10" x14ac:dyDescent="0.2">
      <c r="A216" s="47" t="s">
        <v>46</v>
      </c>
      <c r="B216" s="47"/>
      <c r="C216" s="47"/>
      <c r="D216" s="48" t="s">
        <v>47</v>
      </c>
      <c r="E216" s="47"/>
      <c r="F216" s="49"/>
      <c r="G216" s="49"/>
      <c r="H216" s="49"/>
      <c r="I216" s="49">
        <f>SUM(I217:I228)</f>
        <v>122120.26</v>
      </c>
      <c r="J216" s="50">
        <f t="shared" si="5"/>
        <v>6.0682379155637199E-2</v>
      </c>
    </row>
    <row r="217" spans="1:10" outlineLevel="1" x14ac:dyDescent="0.2">
      <c r="A217" s="51" t="s">
        <v>623</v>
      </c>
      <c r="B217" s="51" t="s">
        <v>74</v>
      </c>
      <c r="C217" s="51" t="s">
        <v>624</v>
      </c>
      <c r="D217" s="52" t="s">
        <v>625</v>
      </c>
      <c r="E217" s="51" t="s">
        <v>76</v>
      </c>
      <c r="F217" s="53">
        <v>432.37</v>
      </c>
      <c r="G217" s="97">
        <v>7.24</v>
      </c>
      <c r="H217" s="97">
        <v>9.5</v>
      </c>
      <c r="I217" s="97">
        <v>4107.5200000000004</v>
      </c>
      <c r="J217" s="57">
        <f t="shared" si="5"/>
        <v>2.0410543347136908E-3</v>
      </c>
    </row>
    <row r="218" spans="1:10" outlineLevel="1" x14ac:dyDescent="0.2">
      <c r="A218" s="51" t="s">
        <v>626</v>
      </c>
      <c r="B218" s="51" t="s">
        <v>74</v>
      </c>
      <c r="C218" s="51" t="s">
        <v>627</v>
      </c>
      <c r="D218" s="52" t="s">
        <v>628</v>
      </c>
      <c r="E218" s="51" t="s">
        <v>629</v>
      </c>
      <c r="F218" s="53">
        <v>1</v>
      </c>
      <c r="G218" s="97">
        <v>2427.4</v>
      </c>
      <c r="H218" s="97">
        <v>3185.96</v>
      </c>
      <c r="I218" s="97">
        <v>3185.96</v>
      </c>
      <c r="J218" s="57">
        <f t="shared" si="5"/>
        <v>1.5831249679184593E-3</v>
      </c>
    </row>
    <row r="219" spans="1:10" outlineLevel="1" x14ac:dyDescent="0.2">
      <c r="A219" s="51" t="s">
        <v>630</v>
      </c>
      <c r="B219" s="51" t="s">
        <v>74</v>
      </c>
      <c r="C219" s="51" t="s">
        <v>631</v>
      </c>
      <c r="D219" s="52" t="s">
        <v>632</v>
      </c>
      <c r="E219" s="51" t="s">
        <v>76</v>
      </c>
      <c r="F219" s="53">
        <v>44</v>
      </c>
      <c r="G219" s="97">
        <v>408.64</v>
      </c>
      <c r="H219" s="97">
        <v>536.34</v>
      </c>
      <c r="I219" s="97">
        <v>23598.959999999999</v>
      </c>
      <c r="J219" s="57">
        <f t="shared" si="5"/>
        <v>1.1726482062834751E-2</v>
      </c>
    </row>
    <row r="220" spans="1:10" ht="25.5" outlineLevel="1" x14ac:dyDescent="0.2">
      <c r="A220" s="51" t="s">
        <v>633</v>
      </c>
      <c r="B220" s="51" t="s">
        <v>74</v>
      </c>
      <c r="C220" s="51" t="s">
        <v>634</v>
      </c>
      <c r="D220" s="52" t="s">
        <v>635</v>
      </c>
      <c r="E220" s="51" t="s">
        <v>76</v>
      </c>
      <c r="F220" s="53">
        <v>13.24</v>
      </c>
      <c r="G220" s="97">
        <v>682.31</v>
      </c>
      <c r="H220" s="97">
        <v>895.53</v>
      </c>
      <c r="I220" s="97">
        <v>11856.82</v>
      </c>
      <c r="J220" s="57">
        <f t="shared" si="5"/>
        <v>5.8917336633589083E-3</v>
      </c>
    </row>
    <row r="221" spans="1:10" outlineLevel="1" x14ac:dyDescent="0.2">
      <c r="A221" s="51" t="s">
        <v>636</v>
      </c>
      <c r="B221" s="51" t="s">
        <v>74</v>
      </c>
      <c r="C221" s="51" t="s">
        <v>637</v>
      </c>
      <c r="D221" s="52" t="s">
        <v>638</v>
      </c>
      <c r="E221" s="51" t="s">
        <v>76</v>
      </c>
      <c r="F221" s="53">
        <v>1041.22</v>
      </c>
      <c r="G221" s="97">
        <v>26.53</v>
      </c>
      <c r="H221" s="97">
        <v>34.82</v>
      </c>
      <c r="I221" s="97">
        <v>36255.279999999999</v>
      </c>
      <c r="J221" s="57">
        <f t="shared" si="5"/>
        <v>1.8015492657432849E-2</v>
      </c>
    </row>
    <row r="222" spans="1:10" outlineLevel="1" x14ac:dyDescent="0.2">
      <c r="A222" s="51" t="s">
        <v>639</v>
      </c>
      <c r="B222" s="51" t="s">
        <v>74</v>
      </c>
      <c r="C222" s="51" t="s">
        <v>640</v>
      </c>
      <c r="D222" s="52" t="s">
        <v>641</v>
      </c>
      <c r="E222" s="51" t="s">
        <v>76</v>
      </c>
      <c r="F222" s="53">
        <v>8.74</v>
      </c>
      <c r="G222" s="97">
        <v>544.80999999999995</v>
      </c>
      <c r="H222" s="97">
        <v>715.06</v>
      </c>
      <c r="I222" s="97">
        <v>6249.62</v>
      </c>
      <c r="J222" s="57">
        <f t="shared" si="5"/>
        <v>3.1054782426654954E-3</v>
      </c>
    </row>
    <row r="223" spans="1:10" outlineLevel="1" x14ac:dyDescent="0.2">
      <c r="A223" s="51" t="s">
        <v>642</v>
      </c>
      <c r="B223" s="51" t="s">
        <v>74</v>
      </c>
      <c r="C223" s="51" t="s">
        <v>643</v>
      </c>
      <c r="D223" s="52" t="s">
        <v>644</v>
      </c>
      <c r="E223" s="51" t="s">
        <v>76</v>
      </c>
      <c r="F223" s="53">
        <v>4.66</v>
      </c>
      <c r="G223" s="97">
        <v>920.05</v>
      </c>
      <c r="H223" s="97">
        <v>1207.57</v>
      </c>
      <c r="I223" s="97">
        <v>5627.28</v>
      </c>
      <c r="J223" s="57">
        <f t="shared" si="5"/>
        <v>2.796233307846987E-3</v>
      </c>
    </row>
    <row r="224" spans="1:10" outlineLevel="1" x14ac:dyDescent="0.2">
      <c r="A224" s="51" t="s">
        <v>645</v>
      </c>
      <c r="B224" s="51" t="s">
        <v>74</v>
      </c>
      <c r="C224" s="51" t="s">
        <v>646</v>
      </c>
      <c r="D224" s="52" t="s">
        <v>647</v>
      </c>
      <c r="E224" s="51" t="s">
        <v>200</v>
      </c>
      <c r="F224" s="53">
        <v>1</v>
      </c>
      <c r="G224" s="97">
        <v>770.05</v>
      </c>
      <c r="H224" s="97">
        <v>1010.69</v>
      </c>
      <c r="I224" s="97">
        <v>1010.69</v>
      </c>
      <c r="J224" s="57">
        <f t="shared" si="5"/>
        <v>5.0221866370748775E-4</v>
      </c>
    </row>
    <row r="225" spans="1:10" outlineLevel="1" x14ac:dyDescent="0.2">
      <c r="A225" s="54" t="s">
        <v>648</v>
      </c>
      <c r="B225" s="54" t="s">
        <v>74</v>
      </c>
      <c r="C225" s="54" t="s">
        <v>649</v>
      </c>
      <c r="D225" s="55" t="s">
        <v>650</v>
      </c>
      <c r="E225" s="54" t="s">
        <v>76</v>
      </c>
      <c r="F225" s="56">
        <v>5.07</v>
      </c>
      <c r="G225" s="97">
        <v>582.36</v>
      </c>
      <c r="H225" s="97">
        <v>764.35</v>
      </c>
      <c r="I225" s="97">
        <v>3875.25</v>
      </c>
      <c r="J225" s="57">
        <f t="shared" si="5"/>
        <v>1.9256378083610621E-3</v>
      </c>
    </row>
    <row r="226" spans="1:10" outlineLevel="1" x14ac:dyDescent="0.2">
      <c r="A226" s="51" t="s">
        <v>651</v>
      </c>
      <c r="B226" s="51" t="s">
        <v>74</v>
      </c>
      <c r="C226" s="51" t="s">
        <v>652</v>
      </c>
      <c r="D226" s="52" t="s">
        <v>653</v>
      </c>
      <c r="E226" s="51" t="s">
        <v>200</v>
      </c>
      <c r="F226" s="53">
        <v>6</v>
      </c>
      <c r="G226" s="97">
        <v>380.12</v>
      </c>
      <c r="H226" s="97">
        <v>498.91</v>
      </c>
      <c r="I226" s="97">
        <v>2993.46</v>
      </c>
      <c r="J226" s="57">
        <f t="shared" si="5"/>
        <v>1.4874704222479853E-3</v>
      </c>
    </row>
    <row r="227" spans="1:10" outlineLevel="1" x14ac:dyDescent="0.2">
      <c r="A227" s="51" t="s">
        <v>654</v>
      </c>
      <c r="B227" s="51" t="s">
        <v>95</v>
      </c>
      <c r="C227" s="51" t="s">
        <v>655</v>
      </c>
      <c r="D227" s="52" t="s">
        <v>656</v>
      </c>
      <c r="E227" s="51" t="s">
        <v>161</v>
      </c>
      <c r="F227" s="53">
        <v>300</v>
      </c>
      <c r="G227" s="97">
        <v>42.77</v>
      </c>
      <c r="H227" s="97">
        <v>56.14</v>
      </c>
      <c r="I227" s="97">
        <v>16842</v>
      </c>
      <c r="J227" s="57">
        <f t="shared" si="5"/>
        <v>8.3689031593876546E-3</v>
      </c>
    </row>
    <row r="228" spans="1:10" outlineLevel="1" x14ac:dyDescent="0.2">
      <c r="A228" s="51" t="s">
        <v>657</v>
      </c>
      <c r="B228" s="51" t="s">
        <v>74</v>
      </c>
      <c r="C228" s="51" t="s">
        <v>658</v>
      </c>
      <c r="D228" s="52" t="s">
        <v>659</v>
      </c>
      <c r="E228" s="51" t="s">
        <v>76</v>
      </c>
      <c r="F228" s="53">
        <v>8.86</v>
      </c>
      <c r="G228" s="97">
        <v>560.46</v>
      </c>
      <c r="H228" s="97">
        <v>735.6</v>
      </c>
      <c r="I228" s="97">
        <v>6517.42</v>
      </c>
      <c r="J228" s="57">
        <f t="shared" si="5"/>
        <v>3.2385498651618743E-3</v>
      </c>
    </row>
    <row r="229" spans="1:10" x14ac:dyDescent="0.2">
      <c r="A229" s="47" t="s">
        <v>48</v>
      </c>
      <c r="B229" s="47"/>
      <c r="C229" s="47"/>
      <c r="D229" s="48" t="s">
        <v>49</v>
      </c>
      <c r="E229" s="47"/>
      <c r="F229" s="49"/>
      <c r="G229" s="49"/>
      <c r="H229" s="49"/>
      <c r="I229" s="49">
        <f>I230</f>
        <v>17160.190000000002</v>
      </c>
      <c r="J229" s="50">
        <f t="shared" si="5"/>
        <v>8.5270139120468148E-3</v>
      </c>
    </row>
    <row r="230" spans="1:10" outlineLevel="1" x14ac:dyDescent="0.2">
      <c r="A230" s="47" t="s">
        <v>660</v>
      </c>
      <c r="B230" s="47"/>
      <c r="C230" s="47"/>
      <c r="D230" s="48" t="s">
        <v>661</v>
      </c>
      <c r="E230" s="47"/>
      <c r="F230" s="49"/>
      <c r="G230" s="49"/>
      <c r="H230" s="49"/>
      <c r="I230" s="49">
        <f>SUM(I231:I233)</f>
        <v>17160.190000000002</v>
      </c>
      <c r="J230" s="50">
        <f t="shared" si="5"/>
        <v>8.5270139120468148E-3</v>
      </c>
    </row>
    <row r="231" spans="1:10" ht="38.25" outlineLevel="1" x14ac:dyDescent="0.2">
      <c r="A231" s="51" t="s">
        <v>662</v>
      </c>
      <c r="B231" s="51" t="s">
        <v>95</v>
      </c>
      <c r="C231" s="51" t="s">
        <v>663</v>
      </c>
      <c r="D231" s="52" t="s">
        <v>664</v>
      </c>
      <c r="E231" s="51" t="s">
        <v>161</v>
      </c>
      <c r="F231" s="53">
        <v>51.65</v>
      </c>
      <c r="G231" s="97">
        <v>104.23</v>
      </c>
      <c r="H231" s="97">
        <v>136.80000000000001</v>
      </c>
      <c r="I231" s="97">
        <v>7065.72</v>
      </c>
      <c r="J231" s="57">
        <f t="shared" si="5"/>
        <v>3.5110038256352298E-3</v>
      </c>
    </row>
    <row r="232" spans="1:10" outlineLevel="1" x14ac:dyDescent="0.2">
      <c r="A232" s="51" t="s">
        <v>665</v>
      </c>
      <c r="B232" s="51" t="s">
        <v>74</v>
      </c>
      <c r="C232" s="51" t="s">
        <v>666</v>
      </c>
      <c r="D232" s="52" t="s">
        <v>667</v>
      </c>
      <c r="E232" s="51" t="s">
        <v>76</v>
      </c>
      <c r="F232" s="53">
        <v>15.03</v>
      </c>
      <c r="G232" s="97">
        <v>419.28</v>
      </c>
      <c r="H232" s="97">
        <v>550.30999999999995</v>
      </c>
      <c r="I232" s="97">
        <v>8271.16</v>
      </c>
      <c r="J232" s="57">
        <f t="shared" si="5"/>
        <v>4.1099950751573916E-3</v>
      </c>
    </row>
    <row r="233" spans="1:10" outlineLevel="1" x14ac:dyDescent="0.2">
      <c r="A233" s="51" t="s">
        <v>668</v>
      </c>
      <c r="B233" s="51" t="s">
        <v>74</v>
      </c>
      <c r="C233" s="51" t="s">
        <v>669</v>
      </c>
      <c r="D233" s="52" t="s">
        <v>670</v>
      </c>
      <c r="E233" s="51" t="s">
        <v>76</v>
      </c>
      <c r="F233" s="53">
        <v>35.03</v>
      </c>
      <c r="G233" s="97">
        <v>39.659999999999997</v>
      </c>
      <c r="H233" s="97">
        <v>52.05</v>
      </c>
      <c r="I233" s="97">
        <v>1823.31</v>
      </c>
      <c r="J233" s="57">
        <f t="shared" si="5"/>
        <v>9.0601501125419216E-4</v>
      </c>
    </row>
    <row r="234" spans="1:10" x14ac:dyDescent="0.2">
      <c r="A234" s="42"/>
      <c r="B234" s="32"/>
      <c r="C234" s="32"/>
      <c r="D234" s="45"/>
      <c r="E234" s="32"/>
      <c r="F234" s="90"/>
      <c r="G234" s="90"/>
      <c r="H234" s="90"/>
      <c r="I234" s="90"/>
      <c r="J234" s="33"/>
    </row>
    <row r="235" spans="1:10" x14ac:dyDescent="0.2">
      <c r="A235" s="43"/>
      <c r="B235" s="37"/>
      <c r="C235" s="37"/>
      <c r="D235" s="46"/>
      <c r="E235" s="37"/>
      <c r="F235" s="146" t="s">
        <v>50</v>
      </c>
      <c r="G235" s="146"/>
      <c r="H235" s="98"/>
      <c r="I235" s="91">
        <f>I239/(1+BDI!E2)</f>
        <v>1533295.3142857142</v>
      </c>
      <c r="J235" s="38"/>
    </row>
    <row r="236" spans="1:10" x14ac:dyDescent="0.2">
      <c r="A236" s="44"/>
      <c r="B236" s="39"/>
      <c r="C236" s="39"/>
      <c r="D236" s="45"/>
      <c r="E236" s="39"/>
      <c r="F236" s="92"/>
      <c r="G236" s="92"/>
      <c r="H236" s="97"/>
      <c r="I236" s="92"/>
      <c r="J236" s="41"/>
    </row>
    <row r="237" spans="1:10" x14ac:dyDescent="0.2">
      <c r="A237" s="43"/>
      <c r="B237" s="37"/>
      <c r="C237" s="37"/>
      <c r="D237" s="46"/>
      <c r="E237" s="37"/>
      <c r="F237" s="146" t="s">
        <v>51</v>
      </c>
      <c r="G237" s="146"/>
      <c r="H237" s="98"/>
      <c r="I237" s="91">
        <f>I239-I235</f>
        <v>479154.78571428568</v>
      </c>
      <c r="J237" s="38"/>
    </row>
    <row r="238" spans="1:10" x14ac:dyDescent="0.2">
      <c r="A238" s="44"/>
      <c r="B238" s="39"/>
      <c r="C238" s="39"/>
      <c r="D238" s="45"/>
      <c r="E238" s="39"/>
      <c r="F238" s="92"/>
      <c r="G238" s="92"/>
      <c r="H238" s="97"/>
      <c r="I238" s="92"/>
      <c r="J238" s="41"/>
    </row>
    <row r="239" spans="1:10" x14ac:dyDescent="0.2">
      <c r="A239" s="43"/>
      <c r="B239" s="37"/>
      <c r="C239" s="37"/>
      <c r="D239" s="46"/>
      <c r="E239" s="37"/>
      <c r="F239" s="146" t="s">
        <v>52</v>
      </c>
      <c r="G239" s="146"/>
      <c r="H239" s="98"/>
      <c r="I239" s="91">
        <f>I2+I4+I6+I12+I16+I22+I37+I40+I44+I51+I57+I80+I115+I122+I160+I180+I187+I190+I204+I208+I213+I216+I229</f>
        <v>2012450.0999999999</v>
      </c>
      <c r="J239" s="38"/>
    </row>
  </sheetData>
  <mergeCells count="3">
    <mergeCell ref="F235:G235"/>
    <mergeCell ref="F237:G237"/>
    <mergeCell ref="F239:G239"/>
  </mergeCells>
  <pageMargins left="0.511811024" right="0.511811024" top="0.78740157499999996" bottom="0.78740157499999996" header="0.31496062000000002" footer="0.31496062000000002"/>
  <pageSetup paperSize="9" scale="58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27610-B3ED-4B02-B21D-7A728C360621}">
  <sheetPr>
    <tabColor rgb="FF00B050"/>
  </sheetPr>
  <dimension ref="A1:L59"/>
  <sheetViews>
    <sheetView tabSelected="1" view="pageBreakPreview" zoomScale="70" zoomScaleNormal="100" zoomScaleSheetLayoutView="70" workbookViewId="0">
      <selection activeCell="H27" sqref="H27"/>
    </sheetView>
  </sheetViews>
  <sheetFormatPr defaultRowHeight="14.25" x14ac:dyDescent="0.2"/>
  <cols>
    <col min="1" max="1" width="5.625" customWidth="1"/>
    <col min="2" max="2" width="36.375" bestFit="1" customWidth="1"/>
    <col min="3" max="3" width="16.875" style="40" bestFit="1" customWidth="1"/>
    <col min="4" max="4" width="12" style="40" bestFit="1" customWidth="1"/>
    <col min="5" max="7" width="12.75" style="40" bestFit="1" customWidth="1"/>
    <col min="8" max="12" width="14.25" style="40" bestFit="1" customWidth="1"/>
    <col min="13" max="30" width="12" bestFit="1" customWidth="1"/>
  </cols>
  <sheetData>
    <row r="1" spans="1:12" ht="16.5" thickTop="1" thickBot="1" x14ac:dyDescent="0.25">
      <c r="A1" s="124" t="s">
        <v>53</v>
      </c>
      <c r="B1" s="124"/>
      <c r="C1" s="124"/>
      <c r="D1" s="124"/>
      <c r="E1" s="124"/>
      <c r="F1" s="124"/>
      <c r="G1" s="145" t="s">
        <v>54</v>
      </c>
      <c r="H1" s="145"/>
      <c r="I1" s="145"/>
      <c r="J1" s="125"/>
      <c r="K1" s="153"/>
      <c r="L1" s="153"/>
    </row>
    <row r="2" spans="1:12" ht="15.75" thickTop="1" thickBot="1" x14ac:dyDescent="0.25">
      <c r="A2" s="124" t="s">
        <v>688</v>
      </c>
      <c r="B2" s="124"/>
      <c r="C2" s="124"/>
      <c r="D2" s="124"/>
      <c r="E2" s="124"/>
      <c r="F2" s="124"/>
      <c r="G2" s="125"/>
      <c r="H2" s="125"/>
      <c r="I2" s="125"/>
      <c r="J2" s="125" t="s">
        <v>57</v>
      </c>
      <c r="K2" s="154">
        <f>PROPOSTA!I239</f>
        <v>2012450.0999999999</v>
      </c>
      <c r="L2" s="154"/>
    </row>
    <row r="3" spans="1:12" ht="15.75" thickTop="1" thickBot="1" x14ac:dyDescent="0.25">
      <c r="A3" s="124"/>
      <c r="B3" s="124"/>
      <c r="C3" s="124"/>
      <c r="D3" s="124"/>
      <c r="E3" s="124"/>
      <c r="F3" s="124"/>
      <c r="G3" s="125"/>
      <c r="H3" s="125"/>
      <c r="I3" s="125"/>
      <c r="J3" s="125"/>
      <c r="K3" s="154"/>
      <c r="L3" s="154"/>
    </row>
    <row r="4" spans="1:12" ht="18.600000000000001" customHeight="1" thickTop="1" thickBot="1" x14ac:dyDescent="0.25">
      <c r="A4" s="135" t="s">
        <v>687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2" ht="15.75" thickTop="1" x14ac:dyDescent="0.2">
      <c r="A5" s="17" t="s">
        <v>0</v>
      </c>
      <c r="B5" s="1" t="s">
        <v>1</v>
      </c>
      <c r="C5" s="31" t="s">
        <v>672</v>
      </c>
      <c r="D5" s="31" t="s">
        <v>673</v>
      </c>
      <c r="E5" s="31" t="s">
        <v>674</v>
      </c>
      <c r="F5" s="31" t="s">
        <v>675</v>
      </c>
      <c r="G5" s="31" t="s">
        <v>676</v>
      </c>
      <c r="H5" s="31" t="s">
        <v>677</v>
      </c>
      <c r="I5" s="31" t="s">
        <v>678</v>
      </c>
      <c r="J5" s="31" t="s">
        <v>679</v>
      </c>
      <c r="K5" s="31" t="s">
        <v>680</v>
      </c>
      <c r="L5" s="34" t="s">
        <v>681</v>
      </c>
    </row>
    <row r="6" spans="1:12" x14ac:dyDescent="0.2">
      <c r="A6" s="147" t="s">
        <v>4</v>
      </c>
      <c r="B6" s="149" t="s">
        <v>5</v>
      </c>
      <c r="C6" s="61">
        <f>SUM(D6:L6)</f>
        <v>0.99999999999999989</v>
      </c>
      <c r="D6" s="61">
        <v>0.3</v>
      </c>
      <c r="E6" s="35" t="s">
        <v>671</v>
      </c>
      <c r="F6" s="61">
        <v>0.2</v>
      </c>
      <c r="G6" s="61">
        <v>0.2</v>
      </c>
      <c r="H6" s="35" t="s">
        <v>671</v>
      </c>
      <c r="I6" s="35" t="s">
        <v>671</v>
      </c>
      <c r="J6" s="61">
        <v>0.2</v>
      </c>
      <c r="K6" s="35" t="s">
        <v>671</v>
      </c>
      <c r="L6" s="61">
        <v>0.1</v>
      </c>
    </row>
    <row r="7" spans="1:12" ht="15" thickBot="1" x14ac:dyDescent="0.25">
      <c r="A7" s="148"/>
      <c r="B7" s="150"/>
      <c r="C7" s="36">
        <f>PROPOSTA!I2</f>
        <v>224295.75</v>
      </c>
      <c r="D7" s="63">
        <f>$C$7*D6</f>
        <v>67288.724999999991</v>
      </c>
      <c r="E7" s="64"/>
      <c r="F7" s="63">
        <f t="shared" ref="F7:G7" si="0">$C$7*F6</f>
        <v>44859.15</v>
      </c>
      <c r="G7" s="63">
        <f t="shared" si="0"/>
        <v>44859.15</v>
      </c>
      <c r="H7" s="64"/>
      <c r="I7" s="64"/>
      <c r="J7" s="63">
        <f>$C$7*J6</f>
        <v>44859.15</v>
      </c>
      <c r="K7" s="64"/>
      <c r="L7" s="63">
        <f>$C$7*L6</f>
        <v>22429.575000000001</v>
      </c>
    </row>
    <row r="8" spans="1:12" ht="15" thickTop="1" x14ac:dyDescent="0.2">
      <c r="A8" s="147" t="s">
        <v>6</v>
      </c>
      <c r="B8" s="149" t="s">
        <v>7</v>
      </c>
      <c r="C8" s="62">
        <f>SUM(D8:L8)</f>
        <v>0.99999999999999989</v>
      </c>
      <c r="D8" s="61">
        <v>0.1111</v>
      </c>
      <c r="E8" s="61">
        <v>0.1111</v>
      </c>
      <c r="F8" s="61">
        <v>0.1111</v>
      </c>
      <c r="G8" s="61">
        <v>0.1111</v>
      </c>
      <c r="H8" s="61">
        <v>0.1111</v>
      </c>
      <c r="I8" s="61">
        <v>0.1111</v>
      </c>
      <c r="J8" s="61">
        <v>0.1111</v>
      </c>
      <c r="K8" s="61">
        <v>0.1111</v>
      </c>
      <c r="L8" s="61">
        <v>0.11119999999999999</v>
      </c>
    </row>
    <row r="9" spans="1:12" ht="15" thickBot="1" x14ac:dyDescent="0.25">
      <c r="A9" s="148"/>
      <c r="B9" s="150"/>
      <c r="C9" s="36">
        <f>PROPOSTA!I4</f>
        <v>59736.959999999999</v>
      </c>
      <c r="D9" s="63">
        <f>$C$9*D8</f>
        <v>6636.7762560000001</v>
      </c>
      <c r="E9" s="63">
        <f t="shared" ref="E9:L9" si="1">$C$9*E8</f>
        <v>6636.7762560000001</v>
      </c>
      <c r="F9" s="63">
        <f t="shared" si="1"/>
        <v>6636.7762560000001</v>
      </c>
      <c r="G9" s="63">
        <f t="shared" si="1"/>
        <v>6636.7762560000001</v>
      </c>
      <c r="H9" s="63">
        <f t="shared" si="1"/>
        <v>6636.7762560000001</v>
      </c>
      <c r="I9" s="63">
        <f t="shared" si="1"/>
        <v>6636.7762560000001</v>
      </c>
      <c r="J9" s="63">
        <f t="shared" si="1"/>
        <v>6636.7762560000001</v>
      </c>
      <c r="K9" s="63">
        <f t="shared" si="1"/>
        <v>6636.7762560000001</v>
      </c>
      <c r="L9" s="63">
        <f t="shared" si="1"/>
        <v>6642.7499519999992</v>
      </c>
    </row>
    <row r="10" spans="1:12" ht="15" thickTop="1" x14ac:dyDescent="0.2">
      <c r="A10" s="147" t="s">
        <v>8</v>
      </c>
      <c r="B10" s="149" t="s">
        <v>9</v>
      </c>
      <c r="C10" s="61">
        <f>SUM(D10:L10)</f>
        <v>1</v>
      </c>
      <c r="D10" s="61">
        <v>1</v>
      </c>
      <c r="E10" s="35" t="s">
        <v>671</v>
      </c>
      <c r="F10" s="35" t="s">
        <v>671</v>
      </c>
      <c r="G10" s="35" t="s">
        <v>671</v>
      </c>
      <c r="H10" s="35" t="s">
        <v>671</v>
      </c>
      <c r="I10" s="35" t="s">
        <v>671</v>
      </c>
      <c r="J10" s="35" t="s">
        <v>671</v>
      </c>
      <c r="K10" s="35" t="s">
        <v>671</v>
      </c>
      <c r="L10" s="65" t="s">
        <v>671</v>
      </c>
    </row>
    <row r="11" spans="1:12" ht="15" thickBot="1" x14ac:dyDescent="0.25">
      <c r="A11" s="148"/>
      <c r="B11" s="150"/>
      <c r="C11" s="36">
        <f>PROPOSTA!I6</f>
        <v>80473.11</v>
      </c>
      <c r="D11" s="63">
        <f>$C$11*D10</f>
        <v>80473.11</v>
      </c>
      <c r="E11" s="35"/>
      <c r="F11" s="35"/>
      <c r="G11" s="35"/>
      <c r="H11" s="35"/>
      <c r="I11" s="35"/>
      <c r="J11" s="35"/>
      <c r="K11" s="35"/>
      <c r="L11" s="65"/>
    </row>
    <row r="12" spans="1:12" ht="15" thickTop="1" x14ac:dyDescent="0.2">
      <c r="A12" s="147" t="s">
        <v>10</v>
      </c>
      <c r="B12" s="149" t="s">
        <v>11</v>
      </c>
      <c r="C12" s="61">
        <f>SUM(D12:L12)</f>
        <v>1</v>
      </c>
      <c r="D12" s="61">
        <v>1</v>
      </c>
      <c r="E12" s="35" t="s">
        <v>671</v>
      </c>
      <c r="F12" s="35" t="s">
        <v>671</v>
      </c>
      <c r="G12" s="35" t="s">
        <v>671</v>
      </c>
      <c r="H12" s="35" t="s">
        <v>671</v>
      </c>
      <c r="I12" s="35" t="s">
        <v>671</v>
      </c>
      <c r="J12" s="35" t="s">
        <v>671</v>
      </c>
      <c r="K12" s="35" t="s">
        <v>671</v>
      </c>
      <c r="L12" s="65" t="s">
        <v>671</v>
      </c>
    </row>
    <row r="13" spans="1:12" ht="15" thickBot="1" x14ac:dyDescent="0.25">
      <c r="A13" s="148"/>
      <c r="B13" s="150"/>
      <c r="C13" s="36">
        <f>PROPOSTA!I12</f>
        <v>16258.4</v>
      </c>
      <c r="D13" s="63">
        <f>$C$13*D12</f>
        <v>16258.4</v>
      </c>
      <c r="E13" s="64"/>
      <c r="F13" s="35"/>
      <c r="G13" s="35"/>
      <c r="H13" s="35"/>
      <c r="I13" s="35"/>
      <c r="J13" s="35"/>
      <c r="K13" s="35"/>
      <c r="L13" s="65"/>
    </row>
    <row r="14" spans="1:12" ht="15" thickTop="1" x14ac:dyDescent="0.2">
      <c r="A14" s="147" t="s">
        <v>12</v>
      </c>
      <c r="B14" s="149" t="s">
        <v>13</v>
      </c>
      <c r="C14" s="61">
        <f>SUM(D14:L14)</f>
        <v>1</v>
      </c>
      <c r="D14" s="61">
        <v>0.5</v>
      </c>
      <c r="E14" s="61">
        <v>0.5</v>
      </c>
      <c r="F14" s="35" t="s">
        <v>671</v>
      </c>
      <c r="G14" s="35" t="s">
        <v>671</v>
      </c>
      <c r="H14" s="35" t="s">
        <v>671</v>
      </c>
      <c r="I14" s="35" t="s">
        <v>671</v>
      </c>
      <c r="J14" s="35" t="s">
        <v>671</v>
      </c>
      <c r="K14" s="35" t="s">
        <v>671</v>
      </c>
      <c r="L14" s="65" t="s">
        <v>671</v>
      </c>
    </row>
    <row r="15" spans="1:12" ht="15" thickBot="1" x14ac:dyDescent="0.25">
      <c r="A15" s="148"/>
      <c r="B15" s="150"/>
      <c r="C15" s="36">
        <f>PROPOSTA!I16</f>
        <v>118328.62</v>
      </c>
      <c r="D15" s="63">
        <f>$C$15*D14</f>
        <v>59164.31</v>
      </c>
      <c r="E15" s="63">
        <f>$C$15*E14</f>
        <v>59164.31</v>
      </c>
      <c r="F15" s="64"/>
      <c r="G15" s="35"/>
      <c r="H15" s="35"/>
      <c r="I15" s="35"/>
      <c r="J15" s="35"/>
      <c r="K15" s="35"/>
      <c r="L15" s="65"/>
    </row>
    <row r="16" spans="1:12" ht="15" thickTop="1" x14ac:dyDescent="0.2">
      <c r="A16" s="147" t="s">
        <v>14</v>
      </c>
      <c r="B16" s="149" t="s">
        <v>15</v>
      </c>
      <c r="C16" s="61">
        <f>SUM(D16:L16)</f>
        <v>1</v>
      </c>
      <c r="D16" s="35" t="s">
        <v>671</v>
      </c>
      <c r="E16" s="61">
        <v>0.5</v>
      </c>
      <c r="F16" s="61">
        <v>0.5</v>
      </c>
      <c r="G16" s="35" t="s">
        <v>671</v>
      </c>
      <c r="H16" s="35" t="s">
        <v>671</v>
      </c>
      <c r="I16" s="35" t="s">
        <v>671</v>
      </c>
      <c r="J16" s="35" t="s">
        <v>671</v>
      </c>
      <c r="K16" s="35" t="s">
        <v>671</v>
      </c>
      <c r="L16" s="65" t="s">
        <v>671</v>
      </c>
    </row>
    <row r="17" spans="1:12" ht="15" thickBot="1" x14ac:dyDescent="0.25">
      <c r="A17" s="148"/>
      <c r="B17" s="150"/>
      <c r="C17" s="36">
        <f>PROPOSTA!I22</f>
        <v>162765.32</v>
      </c>
      <c r="D17" s="35"/>
      <c r="E17" s="63">
        <f>$C$17*E16</f>
        <v>81382.66</v>
      </c>
      <c r="F17" s="63">
        <f>$C$17*F16</f>
        <v>81382.66</v>
      </c>
      <c r="G17" s="35"/>
      <c r="H17" s="64"/>
      <c r="I17" s="35"/>
      <c r="J17" s="35"/>
      <c r="K17" s="35"/>
      <c r="L17" s="65"/>
    </row>
    <row r="18" spans="1:12" ht="15" thickTop="1" x14ac:dyDescent="0.2">
      <c r="A18" s="147" t="s">
        <v>16</v>
      </c>
      <c r="B18" s="149" t="s">
        <v>17</v>
      </c>
      <c r="C18" s="61">
        <f>SUM(D18:L18)</f>
        <v>1</v>
      </c>
      <c r="D18" s="35" t="s">
        <v>671</v>
      </c>
      <c r="E18" s="61">
        <v>0.5</v>
      </c>
      <c r="F18" s="35" t="s">
        <v>671</v>
      </c>
      <c r="G18" s="35" t="s">
        <v>671</v>
      </c>
      <c r="H18" s="61">
        <v>0.5</v>
      </c>
      <c r="I18" s="35" t="s">
        <v>671</v>
      </c>
      <c r="J18" s="35" t="s">
        <v>671</v>
      </c>
      <c r="K18" s="35" t="s">
        <v>671</v>
      </c>
      <c r="L18" s="65" t="s">
        <v>671</v>
      </c>
    </row>
    <row r="19" spans="1:12" ht="15" thickBot="1" x14ac:dyDescent="0.25">
      <c r="A19" s="148"/>
      <c r="B19" s="150"/>
      <c r="C19" s="36">
        <f>PROPOSTA!I37</f>
        <v>30957.83</v>
      </c>
      <c r="D19" s="64"/>
      <c r="E19" s="63">
        <f>$C$19*E18</f>
        <v>15478.915000000001</v>
      </c>
      <c r="F19" s="64"/>
      <c r="G19" s="64"/>
      <c r="H19" s="63">
        <f>$C$19*H18</f>
        <v>15478.915000000001</v>
      </c>
      <c r="I19" s="64"/>
      <c r="J19" s="35"/>
      <c r="K19" s="35"/>
      <c r="L19" s="65"/>
    </row>
    <row r="20" spans="1:12" ht="15" thickTop="1" x14ac:dyDescent="0.2">
      <c r="A20" s="147" t="s">
        <v>18</v>
      </c>
      <c r="B20" s="149" t="s">
        <v>19</v>
      </c>
      <c r="C20" s="61">
        <f>SUM(D20:L20)</f>
        <v>1</v>
      </c>
      <c r="D20" s="61">
        <v>0.1</v>
      </c>
      <c r="E20" s="61">
        <v>0.1</v>
      </c>
      <c r="F20" s="61">
        <v>0.2</v>
      </c>
      <c r="G20" s="61">
        <v>0.2</v>
      </c>
      <c r="H20" s="61">
        <v>0.2</v>
      </c>
      <c r="I20" s="61">
        <v>0.2</v>
      </c>
      <c r="J20" s="35" t="s">
        <v>671</v>
      </c>
      <c r="K20" s="35" t="s">
        <v>671</v>
      </c>
      <c r="L20" s="65" t="s">
        <v>671</v>
      </c>
    </row>
    <row r="21" spans="1:12" ht="15" thickBot="1" x14ac:dyDescent="0.25">
      <c r="A21" s="148"/>
      <c r="B21" s="150"/>
      <c r="C21" s="36">
        <f>PROPOSTA!I40</f>
        <v>109831.31</v>
      </c>
      <c r="D21" s="63">
        <f>$C$21*D20</f>
        <v>10983.131000000001</v>
      </c>
      <c r="E21" s="63">
        <f t="shared" ref="E21:I21" si="2">$C$21*E20</f>
        <v>10983.131000000001</v>
      </c>
      <c r="F21" s="63">
        <f t="shared" si="2"/>
        <v>21966.262000000002</v>
      </c>
      <c r="G21" s="63">
        <f t="shared" si="2"/>
        <v>21966.262000000002</v>
      </c>
      <c r="H21" s="63">
        <f t="shared" si="2"/>
        <v>21966.262000000002</v>
      </c>
      <c r="I21" s="63">
        <f t="shared" si="2"/>
        <v>21966.262000000002</v>
      </c>
      <c r="J21" s="64"/>
      <c r="K21" s="64"/>
      <c r="L21" s="65"/>
    </row>
    <row r="22" spans="1:12" ht="15" thickTop="1" x14ac:dyDescent="0.2">
      <c r="A22" s="147" t="s">
        <v>20</v>
      </c>
      <c r="B22" s="149" t="s">
        <v>21</v>
      </c>
      <c r="C22" s="61">
        <f>SUM(D22:L22)</f>
        <v>1</v>
      </c>
      <c r="D22" s="35" t="s">
        <v>671</v>
      </c>
      <c r="E22" s="35" t="s">
        <v>671</v>
      </c>
      <c r="F22" s="35" t="s">
        <v>671</v>
      </c>
      <c r="G22" s="61">
        <v>0.2</v>
      </c>
      <c r="H22" s="61">
        <v>0.2</v>
      </c>
      <c r="I22" s="61">
        <v>0.2</v>
      </c>
      <c r="J22" s="61">
        <v>0.2</v>
      </c>
      <c r="K22" s="61">
        <v>0.2</v>
      </c>
      <c r="L22" s="65" t="s">
        <v>671</v>
      </c>
    </row>
    <row r="23" spans="1:12" ht="15" thickBot="1" x14ac:dyDescent="0.25">
      <c r="A23" s="148"/>
      <c r="B23" s="150"/>
      <c r="C23" s="36">
        <f>PROPOSTA!I44</f>
        <v>206888.36</v>
      </c>
      <c r="D23" s="35"/>
      <c r="E23" s="35"/>
      <c r="F23" s="64"/>
      <c r="G23" s="63">
        <f>$C$23*G22</f>
        <v>41377.671999999999</v>
      </c>
      <c r="H23" s="63">
        <f t="shared" ref="H23:K23" si="3">$C$23*H22</f>
        <v>41377.671999999999</v>
      </c>
      <c r="I23" s="63">
        <f t="shared" si="3"/>
        <v>41377.671999999999</v>
      </c>
      <c r="J23" s="63">
        <f t="shared" si="3"/>
        <v>41377.671999999999</v>
      </c>
      <c r="K23" s="63">
        <f t="shared" si="3"/>
        <v>41377.671999999999</v>
      </c>
      <c r="L23" s="65"/>
    </row>
    <row r="24" spans="1:12" ht="15" thickTop="1" x14ac:dyDescent="0.2">
      <c r="A24" s="147" t="s">
        <v>22</v>
      </c>
      <c r="B24" s="149" t="s">
        <v>23</v>
      </c>
      <c r="C24" s="61">
        <f>SUM(D24:L24)</f>
        <v>1</v>
      </c>
      <c r="D24" s="35" t="s">
        <v>671</v>
      </c>
      <c r="E24" s="35" t="s">
        <v>671</v>
      </c>
      <c r="F24" s="61">
        <v>0.1</v>
      </c>
      <c r="G24" s="61">
        <v>0.1</v>
      </c>
      <c r="H24" s="61">
        <v>0.2</v>
      </c>
      <c r="I24" s="61">
        <v>0.2</v>
      </c>
      <c r="J24" s="61">
        <v>0.2</v>
      </c>
      <c r="K24" s="61">
        <v>0.2</v>
      </c>
      <c r="L24" s="65" t="s">
        <v>671</v>
      </c>
    </row>
    <row r="25" spans="1:12" ht="14.45" customHeight="1" thickBot="1" x14ac:dyDescent="0.25">
      <c r="A25" s="148"/>
      <c r="B25" s="150"/>
      <c r="C25" s="36">
        <f>PROPOSTA!I51</f>
        <v>152561.32999999999</v>
      </c>
      <c r="D25" s="64"/>
      <c r="E25" s="64"/>
      <c r="F25" s="63">
        <f>$C$25*F24</f>
        <v>15256.133</v>
      </c>
      <c r="G25" s="63">
        <f t="shared" ref="G25:K25" si="4">$C$25*G24</f>
        <v>15256.133</v>
      </c>
      <c r="H25" s="63">
        <f t="shared" si="4"/>
        <v>30512.266</v>
      </c>
      <c r="I25" s="63">
        <f t="shared" si="4"/>
        <v>30512.266</v>
      </c>
      <c r="J25" s="63">
        <f t="shared" si="4"/>
        <v>30512.266</v>
      </c>
      <c r="K25" s="63">
        <f t="shared" si="4"/>
        <v>30512.266</v>
      </c>
      <c r="L25" s="67"/>
    </row>
    <row r="26" spans="1:12" ht="14.45" customHeight="1" thickTop="1" x14ac:dyDescent="0.2">
      <c r="A26" s="147" t="s">
        <v>24</v>
      </c>
      <c r="B26" s="149" t="s">
        <v>25</v>
      </c>
      <c r="C26" s="61">
        <f>SUM(D26:L26)</f>
        <v>1</v>
      </c>
      <c r="D26" s="61">
        <v>0.05</v>
      </c>
      <c r="E26" s="61">
        <v>0.05</v>
      </c>
      <c r="F26" s="61">
        <v>0.1</v>
      </c>
      <c r="G26" s="61">
        <v>0.1</v>
      </c>
      <c r="H26" s="61">
        <v>0.1</v>
      </c>
      <c r="I26" s="61">
        <v>0.15</v>
      </c>
      <c r="J26" s="61">
        <v>0.15</v>
      </c>
      <c r="K26" s="61">
        <v>0.15</v>
      </c>
      <c r="L26" s="61">
        <v>0.15</v>
      </c>
    </row>
    <row r="27" spans="1:12" ht="14.45" customHeight="1" thickBot="1" x14ac:dyDescent="0.25">
      <c r="A27" s="148"/>
      <c r="B27" s="150"/>
      <c r="C27" s="36">
        <f>PROPOSTA!I57</f>
        <v>112672.81999999999</v>
      </c>
      <c r="D27" s="63">
        <f>$C$27*D26</f>
        <v>5633.6409999999996</v>
      </c>
      <c r="E27" s="63">
        <f t="shared" ref="E27:L27" si="5">$C$27*E26</f>
        <v>5633.6409999999996</v>
      </c>
      <c r="F27" s="63">
        <f t="shared" si="5"/>
        <v>11267.281999999999</v>
      </c>
      <c r="G27" s="63">
        <f t="shared" si="5"/>
        <v>11267.281999999999</v>
      </c>
      <c r="H27" s="63">
        <f t="shared" si="5"/>
        <v>11267.281999999999</v>
      </c>
      <c r="I27" s="63">
        <f t="shared" si="5"/>
        <v>16900.922999999999</v>
      </c>
      <c r="J27" s="63">
        <f t="shared" si="5"/>
        <v>16900.922999999999</v>
      </c>
      <c r="K27" s="63">
        <f t="shared" si="5"/>
        <v>16900.922999999999</v>
      </c>
      <c r="L27" s="63">
        <f t="shared" si="5"/>
        <v>16900.922999999999</v>
      </c>
    </row>
    <row r="28" spans="1:12" ht="14.45" customHeight="1" thickTop="1" x14ac:dyDescent="0.2">
      <c r="A28" s="147" t="s">
        <v>26</v>
      </c>
      <c r="B28" s="149" t="s">
        <v>27</v>
      </c>
      <c r="C28" s="61">
        <f>SUM(D28:L28)</f>
        <v>1</v>
      </c>
      <c r="D28" s="61">
        <v>0.1</v>
      </c>
      <c r="E28" s="61">
        <v>0.1</v>
      </c>
      <c r="F28" s="61">
        <v>0.1</v>
      </c>
      <c r="G28" s="61">
        <v>0.25</v>
      </c>
      <c r="H28" s="61">
        <v>0.25</v>
      </c>
      <c r="I28" s="61">
        <v>0.2</v>
      </c>
      <c r="J28" s="35" t="s">
        <v>671</v>
      </c>
      <c r="K28" s="35" t="s">
        <v>671</v>
      </c>
      <c r="L28" s="65" t="s">
        <v>671</v>
      </c>
    </row>
    <row r="29" spans="1:12" ht="14.45" customHeight="1" thickBot="1" x14ac:dyDescent="0.25">
      <c r="A29" s="148"/>
      <c r="B29" s="150"/>
      <c r="C29" s="36">
        <f>PROPOSTA!I80</f>
        <v>58719.289999999994</v>
      </c>
      <c r="D29" s="63">
        <f>$C$29*D28</f>
        <v>5871.9290000000001</v>
      </c>
      <c r="E29" s="63">
        <f t="shared" ref="E29:I29" si="6">$C$29*E28</f>
        <v>5871.9290000000001</v>
      </c>
      <c r="F29" s="63">
        <f t="shared" si="6"/>
        <v>5871.9290000000001</v>
      </c>
      <c r="G29" s="63">
        <f t="shared" si="6"/>
        <v>14679.822499999998</v>
      </c>
      <c r="H29" s="63">
        <f t="shared" si="6"/>
        <v>14679.822499999998</v>
      </c>
      <c r="I29" s="63">
        <f t="shared" si="6"/>
        <v>11743.858</v>
      </c>
      <c r="J29" s="35"/>
      <c r="K29" s="35"/>
      <c r="L29" s="65"/>
    </row>
    <row r="30" spans="1:12" ht="14.45" customHeight="1" thickTop="1" x14ac:dyDescent="0.2">
      <c r="A30" s="147" t="s">
        <v>28</v>
      </c>
      <c r="B30" s="149" t="s">
        <v>29</v>
      </c>
      <c r="C30" s="61">
        <f>SUM(D30:L30)</f>
        <v>1</v>
      </c>
      <c r="D30" s="61">
        <v>0.1</v>
      </c>
      <c r="E30" s="61">
        <v>0.1</v>
      </c>
      <c r="F30" s="61">
        <v>0.1</v>
      </c>
      <c r="G30" s="61">
        <v>0.25</v>
      </c>
      <c r="H30" s="61">
        <v>0.25</v>
      </c>
      <c r="I30" s="61">
        <v>0.2</v>
      </c>
      <c r="J30" s="35" t="s">
        <v>671</v>
      </c>
      <c r="K30" s="35" t="s">
        <v>671</v>
      </c>
      <c r="L30" s="65" t="s">
        <v>671</v>
      </c>
    </row>
    <row r="31" spans="1:12" ht="14.45" customHeight="1" thickBot="1" x14ac:dyDescent="0.25">
      <c r="A31" s="148"/>
      <c r="B31" s="150"/>
      <c r="C31" s="36">
        <f>PROPOSTA!I115</f>
        <v>9644.01</v>
      </c>
      <c r="D31" s="63">
        <f>$C$31*D30</f>
        <v>964.40100000000007</v>
      </c>
      <c r="E31" s="63">
        <f t="shared" ref="E31:I31" si="7">$C$31*E30</f>
        <v>964.40100000000007</v>
      </c>
      <c r="F31" s="63">
        <f t="shared" si="7"/>
        <v>964.40100000000007</v>
      </c>
      <c r="G31" s="63">
        <f t="shared" si="7"/>
        <v>2411.0025000000001</v>
      </c>
      <c r="H31" s="63">
        <f t="shared" si="7"/>
        <v>2411.0025000000001</v>
      </c>
      <c r="I31" s="63">
        <f t="shared" si="7"/>
        <v>1928.8020000000001</v>
      </c>
      <c r="J31" s="35"/>
      <c r="K31" s="35"/>
      <c r="L31" s="65"/>
    </row>
    <row r="32" spans="1:12" ht="14.45" customHeight="1" thickTop="1" x14ac:dyDescent="0.2">
      <c r="A32" s="147" t="s">
        <v>30</v>
      </c>
      <c r="B32" s="149" t="s">
        <v>31</v>
      </c>
      <c r="C32" s="61">
        <f>SUM(D32:L32)</f>
        <v>1</v>
      </c>
      <c r="D32" s="61">
        <v>0.1</v>
      </c>
      <c r="E32" s="61">
        <v>0.1</v>
      </c>
      <c r="F32" s="61">
        <v>0.1</v>
      </c>
      <c r="G32" s="61">
        <v>0.25</v>
      </c>
      <c r="H32" s="61">
        <v>0.25</v>
      </c>
      <c r="I32" s="61">
        <v>0.2</v>
      </c>
      <c r="J32" s="35" t="s">
        <v>671</v>
      </c>
      <c r="K32" s="35" t="s">
        <v>671</v>
      </c>
      <c r="L32" s="65" t="s">
        <v>671</v>
      </c>
    </row>
    <row r="33" spans="1:12" ht="14.45" customHeight="1" thickBot="1" x14ac:dyDescent="0.25">
      <c r="A33" s="148"/>
      <c r="B33" s="150"/>
      <c r="C33" s="36">
        <f>PROPOSTA!I122</f>
        <v>14439.410000000003</v>
      </c>
      <c r="D33" s="63">
        <f>$C$33*D32</f>
        <v>1443.9410000000005</v>
      </c>
      <c r="E33" s="63">
        <f t="shared" ref="E33:I33" si="8">$C$33*E32</f>
        <v>1443.9410000000005</v>
      </c>
      <c r="F33" s="63">
        <f t="shared" si="8"/>
        <v>1443.9410000000005</v>
      </c>
      <c r="G33" s="63">
        <f t="shared" si="8"/>
        <v>3609.8525000000009</v>
      </c>
      <c r="H33" s="63">
        <f t="shared" si="8"/>
        <v>3609.8525000000009</v>
      </c>
      <c r="I33" s="63">
        <f t="shared" si="8"/>
        <v>2887.882000000001</v>
      </c>
      <c r="J33" s="35"/>
      <c r="K33" s="35"/>
      <c r="L33" s="67"/>
    </row>
    <row r="34" spans="1:12" ht="14.45" customHeight="1" thickTop="1" x14ac:dyDescent="0.2">
      <c r="A34" s="147" t="s">
        <v>32</v>
      </c>
      <c r="B34" s="149" t="s">
        <v>33</v>
      </c>
      <c r="C34" s="61">
        <f>SUM(D34:L34)</f>
        <v>1</v>
      </c>
      <c r="D34" s="35" t="s">
        <v>671</v>
      </c>
      <c r="E34" s="35" t="s">
        <v>671</v>
      </c>
      <c r="F34" s="35" t="s">
        <v>671</v>
      </c>
      <c r="G34" s="35" t="s">
        <v>671</v>
      </c>
      <c r="H34" s="35" t="s">
        <v>671</v>
      </c>
      <c r="I34" s="35" t="s">
        <v>671</v>
      </c>
      <c r="J34" s="35" t="s">
        <v>671</v>
      </c>
      <c r="K34" s="35" t="s">
        <v>671</v>
      </c>
      <c r="L34" s="61">
        <v>1</v>
      </c>
    </row>
    <row r="35" spans="1:12" ht="14.45" customHeight="1" thickBot="1" x14ac:dyDescent="0.25">
      <c r="A35" s="148"/>
      <c r="B35" s="150"/>
      <c r="C35" s="36">
        <f>PROPOSTA!I160</f>
        <v>20546.640000000003</v>
      </c>
      <c r="D35" s="35"/>
      <c r="E35" s="35"/>
      <c r="F35" s="64"/>
      <c r="G35" s="35"/>
      <c r="H35" s="35"/>
      <c r="I35" s="35"/>
      <c r="J35" s="64"/>
      <c r="K35" s="35"/>
      <c r="L35" s="63">
        <f>$C$35*L34</f>
        <v>20546.640000000003</v>
      </c>
    </row>
    <row r="36" spans="1:12" ht="14.45" customHeight="1" thickTop="1" x14ac:dyDescent="0.2">
      <c r="A36" s="147" t="s">
        <v>34</v>
      </c>
      <c r="B36" s="149" t="s">
        <v>35</v>
      </c>
      <c r="C36" s="61">
        <f>SUM(D36:L36)</f>
        <v>1</v>
      </c>
      <c r="D36" s="35" t="s">
        <v>671</v>
      </c>
      <c r="E36" s="35" t="s">
        <v>671</v>
      </c>
      <c r="F36" s="61">
        <v>0.5</v>
      </c>
      <c r="G36" s="61" t="s">
        <v>671</v>
      </c>
      <c r="H36" s="61" t="s">
        <v>671</v>
      </c>
      <c r="I36" s="61" t="s">
        <v>671</v>
      </c>
      <c r="J36" s="61">
        <v>0.5</v>
      </c>
      <c r="K36" s="61" t="s">
        <v>671</v>
      </c>
      <c r="L36" s="65" t="s">
        <v>671</v>
      </c>
    </row>
    <row r="37" spans="1:12" ht="14.45" customHeight="1" thickBot="1" x14ac:dyDescent="0.25">
      <c r="A37" s="148"/>
      <c r="B37" s="150"/>
      <c r="C37" s="36">
        <f>PROPOSTA!I180</f>
        <v>19312.89</v>
      </c>
      <c r="D37" s="35"/>
      <c r="E37" s="35"/>
      <c r="F37" s="63">
        <f>$C$37*F36</f>
        <v>9656.4449999999997</v>
      </c>
      <c r="G37" s="35"/>
      <c r="H37" s="64"/>
      <c r="I37" s="64"/>
      <c r="J37" s="63">
        <f>$C$37*J36</f>
        <v>9656.4449999999997</v>
      </c>
      <c r="K37" s="64"/>
      <c r="L37" s="65"/>
    </row>
    <row r="38" spans="1:12" ht="14.45" customHeight="1" thickTop="1" x14ac:dyDescent="0.2">
      <c r="A38" s="147" t="s">
        <v>36</v>
      </c>
      <c r="B38" s="149" t="s">
        <v>37</v>
      </c>
      <c r="C38" s="61">
        <f>SUM(D38:L38)</f>
        <v>1</v>
      </c>
      <c r="D38" s="35" t="s">
        <v>671</v>
      </c>
      <c r="E38" s="35" t="s">
        <v>671</v>
      </c>
      <c r="F38" s="35" t="s">
        <v>671</v>
      </c>
      <c r="G38" s="35" t="s">
        <v>671</v>
      </c>
      <c r="H38" s="61">
        <v>0.25</v>
      </c>
      <c r="I38" s="61">
        <v>0.25</v>
      </c>
      <c r="J38" s="61">
        <v>0.25</v>
      </c>
      <c r="K38" s="61">
        <v>0.25</v>
      </c>
      <c r="L38" s="65" t="s">
        <v>671</v>
      </c>
    </row>
    <row r="39" spans="1:12" ht="14.45" customHeight="1" thickBot="1" x14ac:dyDescent="0.25">
      <c r="A39" s="148"/>
      <c r="B39" s="150"/>
      <c r="C39" s="36">
        <f>PROPOSTA!I187</f>
        <v>50363.899999999994</v>
      </c>
      <c r="D39" s="35"/>
      <c r="E39" s="35"/>
      <c r="F39" s="35"/>
      <c r="G39" s="35"/>
      <c r="H39" s="63">
        <f>$C$39*H38</f>
        <v>12590.974999999999</v>
      </c>
      <c r="I39" s="63">
        <f t="shared" ref="I39:K39" si="9">$C$39*I38</f>
        <v>12590.974999999999</v>
      </c>
      <c r="J39" s="63">
        <f t="shared" si="9"/>
        <v>12590.974999999999</v>
      </c>
      <c r="K39" s="63">
        <f t="shared" si="9"/>
        <v>12590.974999999999</v>
      </c>
      <c r="L39" s="67"/>
    </row>
    <row r="40" spans="1:12" ht="14.45" customHeight="1" thickTop="1" x14ac:dyDescent="0.2">
      <c r="A40" s="147" t="s">
        <v>38</v>
      </c>
      <c r="B40" s="149" t="s">
        <v>39</v>
      </c>
      <c r="C40" s="61">
        <f>SUM(D40:L40)</f>
        <v>1</v>
      </c>
      <c r="D40" s="35" t="s">
        <v>671</v>
      </c>
      <c r="E40" s="35" t="s">
        <v>671</v>
      </c>
      <c r="F40" s="35" t="s">
        <v>671</v>
      </c>
      <c r="G40" s="35" t="s">
        <v>671</v>
      </c>
      <c r="H40" s="35" t="s">
        <v>671</v>
      </c>
      <c r="I40" s="35" t="s">
        <v>671</v>
      </c>
      <c r="J40" s="35" t="s">
        <v>671</v>
      </c>
      <c r="K40" s="61">
        <v>0.5</v>
      </c>
      <c r="L40" s="61">
        <v>0.5</v>
      </c>
    </row>
    <row r="41" spans="1:12" ht="14.45" customHeight="1" thickBot="1" x14ac:dyDescent="0.25">
      <c r="A41" s="148"/>
      <c r="B41" s="150"/>
      <c r="C41" s="36">
        <f>PROPOSTA!I190</f>
        <v>63595.62</v>
      </c>
      <c r="D41" s="35"/>
      <c r="E41" s="35"/>
      <c r="F41" s="35"/>
      <c r="G41" s="35"/>
      <c r="H41" s="35"/>
      <c r="I41" s="64"/>
      <c r="J41" s="64"/>
      <c r="K41" s="63">
        <f>$C$41*K40</f>
        <v>31797.81</v>
      </c>
      <c r="L41" s="63">
        <f>$C$41*L40</f>
        <v>31797.81</v>
      </c>
    </row>
    <row r="42" spans="1:12" ht="14.45" customHeight="1" thickTop="1" x14ac:dyDescent="0.2">
      <c r="A42" s="147" t="s">
        <v>40</v>
      </c>
      <c r="B42" s="149" t="s">
        <v>41</v>
      </c>
      <c r="C42" s="61">
        <f>SUM(D42:L42)</f>
        <v>0.99999999999999989</v>
      </c>
      <c r="D42" s="35" t="s">
        <v>671</v>
      </c>
      <c r="E42" s="35" t="s">
        <v>671</v>
      </c>
      <c r="F42" s="35" t="s">
        <v>671</v>
      </c>
      <c r="G42" s="35" t="s">
        <v>671</v>
      </c>
      <c r="H42" s="35" t="s">
        <v>671</v>
      </c>
      <c r="I42" s="61">
        <v>0.15</v>
      </c>
      <c r="J42" s="61">
        <v>0.15</v>
      </c>
      <c r="K42" s="61">
        <v>0.35</v>
      </c>
      <c r="L42" s="61">
        <v>0.35</v>
      </c>
    </row>
    <row r="43" spans="1:12" ht="14.45" customHeight="1" thickBot="1" x14ac:dyDescent="0.25">
      <c r="A43" s="148"/>
      <c r="B43" s="150"/>
      <c r="C43" s="36">
        <f>PROPOSTA!I204</f>
        <v>95364.98000000001</v>
      </c>
      <c r="D43" s="35"/>
      <c r="E43" s="35"/>
      <c r="F43" s="35"/>
      <c r="G43" s="64"/>
      <c r="H43" s="64"/>
      <c r="I43" s="63">
        <f>$C$43*I42</f>
        <v>14304.747000000001</v>
      </c>
      <c r="J43" s="63">
        <f t="shared" ref="J43:L43" si="10">$C$43*J42</f>
        <v>14304.747000000001</v>
      </c>
      <c r="K43" s="63">
        <f t="shared" si="10"/>
        <v>33377.743000000002</v>
      </c>
      <c r="L43" s="63">
        <f t="shared" si="10"/>
        <v>33377.743000000002</v>
      </c>
    </row>
    <row r="44" spans="1:12" ht="14.45" customHeight="1" thickTop="1" x14ac:dyDescent="0.2">
      <c r="A44" s="147" t="s">
        <v>42</v>
      </c>
      <c r="B44" s="149" t="s">
        <v>43</v>
      </c>
      <c r="C44" s="61">
        <f>SUM(D44:L44)</f>
        <v>1</v>
      </c>
      <c r="D44" s="35" t="s">
        <v>671</v>
      </c>
      <c r="E44" s="35" t="s">
        <v>671</v>
      </c>
      <c r="F44" s="35" t="s">
        <v>671</v>
      </c>
      <c r="G44" s="61">
        <v>0.2</v>
      </c>
      <c r="H44" s="61">
        <v>0.4</v>
      </c>
      <c r="I44" s="61">
        <v>0.4</v>
      </c>
      <c r="J44" s="35" t="s">
        <v>671</v>
      </c>
      <c r="K44" s="35" t="s">
        <v>671</v>
      </c>
      <c r="L44" s="65" t="s">
        <v>671</v>
      </c>
    </row>
    <row r="45" spans="1:12" ht="14.45" customHeight="1" thickBot="1" x14ac:dyDescent="0.25">
      <c r="A45" s="148"/>
      <c r="B45" s="150"/>
      <c r="C45" s="36">
        <f>PROPOSTA!I208</f>
        <v>264216.77</v>
      </c>
      <c r="D45" s="35"/>
      <c r="E45" s="35"/>
      <c r="F45" s="35"/>
      <c r="G45" s="63">
        <f>$C$45*G44</f>
        <v>52843.354000000007</v>
      </c>
      <c r="H45" s="63">
        <f t="shared" ref="H45:I45" si="11">$C$45*H44</f>
        <v>105686.70800000001</v>
      </c>
      <c r="I45" s="63">
        <f t="shared" si="11"/>
        <v>105686.70800000001</v>
      </c>
      <c r="J45" s="35"/>
      <c r="K45" s="35"/>
      <c r="L45" s="67"/>
    </row>
    <row r="46" spans="1:12" ht="14.45" customHeight="1" thickTop="1" x14ac:dyDescent="0.2">
      <c r="A46" s="147" t="s">
        <v>44</v>
      </c>
      <c r="B46" s="149" t="s">
        <v>45</v>
      </c>
      <c r="C46" s="61">
        <f>SUM(D46:L46)</f>
        <v>1</v>
      </c>
      <c r="D46" s="35" t="s">
        <v>671</v>
      </c>
      <c r="E46" s="35" t="s">
        <v>671</v>
      </c>
      <c r="F46" s="35" t="s">
        <v>671</v>
      </c>
      <c r="G46" s="35" t="s">
        <v>671</v>
      </c>
      <c r="H46" s="35" t="s">
        <v>671</v>
      </c>
      <c r="I46" s="35" t="s">
        <v>671</v>
      </c>
      <c r="J46" s="35" t="s">
        <v>671</v>
      </c>
      <c r="K46" s="35" t="s">
        <v>671</v>
      </c>
      <c r="L46" s="61">
        <v>1</v>
      </c>
    </row>
    <row r="47" spans="1:12" ht="14.45" customHeight="1" thickBot="1" x14ac:dyDescent="0.25">
      <c r="A47" s="148"/>
      <c r="B47" s="150"/>
      <c r="C47" s="36">
        <f>PROPOSTA!I213</f>
        <v>2196.33</v>
      </c>
      <c r="D47" s="35"/>
      <c r="E47" s="35"/>
      <c r="F47" s="35"/>
      <c r="G47" s="35"/>
      <c r="H47" s="35"/>
      <c r="I47" s="64"/>
      <c r="J47" s="64"/>
      <c r="K47" s="64"/>
      <c r="L47" s="63">
        <f>$C$47*L46</f>
        <v>2196.33</v>
      </c>
    </row>
    <row r="48" spans="1:12" ht="14.45" customHeight="1" thickTop="1" x14ac:dyDescent="0.2">
      <c r="A48" s="147" t="s">
        <v>46</v>
      </c>
      <c r="B48" s="149" t="s">
        <v>47</v>
      </c>
      <c r="C48" s="61">
        <f>SUM(D48:L48)</f>
        <v>1</v>
      </c>
      <c r="D48" s="35" t="s">
        <v>671</v>
      </c>
      <c r="E48" s="35" t="s">
        <v>671</v>
      </c>
      <c r="F48" s="35" t="s">
        <v>671</v>
      </c>
      <c r="G48" s="35" t="s">
        <v>671</v>
      </c>
      <c r="H48" s="35" t="s">
        <v>671</v>
      </c>
      <c r="I48" s="61">
        <v>0.25</v>
      </c>
      <c r="J48" s="61">
        <v>0.25</v>
      </c>
      <c r="K48" s="61">
        <v>0.25</v>
      </c>
      <c r="L48" s="61">
        <v>0.25</v>
      </c>
    </row>
    <row r="49" spans="1:12" ht="14.45" customHeight="1" thickBot="1" x14ac:dyDescent="0.25">
      <c r="A49" s="148"/>
      <c r="B49" s="150"/>
      <c r="C49" s="36">
        <f>PROPOSTA!I216</f>
        <v>122120.26</v>
      </c>
      <c r="D49" s="35"/>
      <c r="E49" s="35"/>
      <c r="F49" s="35"/>
      <c r="G49" s="35"/>
      <c r="H49" s="35"/>
      <c r="I49" s="63">
        <f>$C$49*I48</f>
        <v>30530.064999999999</v>
      </c>
      <c r="J49" s="63">
        <f t="shared" ref="J49:L49" si="12">$C$49*J48</f>
        <v>30530.064999999999</v>
      </c>
      <c r="K49" s="63">
        <f t="shared" si="12"/>
        <v>30530.064999999999</v>
      </c>
      <c r="L49" s="63">
        <f t="shared" si="12"/>
        <v>30530.064999999999</v>
      </c>
    </row>
    <row r="50" spans="1:12" ht="14.45" customHeight="1" thickTop="1" x14ac:dyDescent="0.2">
      <c r="A50" s="147" t="s">
        <v>48</v>
      </c>
      <c r="B50" s="149" t="s">
        <v>49</v>
      </c>
      <c r="C50" s="61">
        <f>SUM(D50:L50)</f>
        <v>1</v>
      </c>
      <c r="D50" s="35" t="s">
        <v>671</v>
      </c>
      <c r="E50" s="35" t="s">
        <v>671</v>
      </c>
      <c r="F50" s="35" t="s">
        <v>671</v>
      </c>
      <c r="G50" s="35" t="s">
        <v>671</v>
      </c>
      <c r="H50" s="35" t="s">
        <v>671</v>
      </c>
      <c r="I50" s="35" t="s">
        <v>671</v>
      </c>
      <c r="J50" s="61">
        <v>0.3</v>
      </c>
      <c r="K50" s="61">
        <v>0.3</v>
      </c>
      <c r="L50" s="61">
        <v>0.4</v>
      </c>
    </row>
    <row r="51" spans="1:12" ht="14.45" customHeight="1" thickBot="1" x14ac:dyDescent="0.25">
      <c r="A51" s="148"/>
      <c r="B51" s="150"/>
      <c r="C51" s="36">
        <f>PROPOSTA!I229</f>
        <v>17160.190000000002</v>
      </c>
      <c r="D51" s="35"/>
      <c r="E51" s="35"/>
      <c r="F51" s="35"/>
      <c r="G51" s="35"/>
      <c r="H51" s="35"/>
      <c r="I51" s="66"/>
      <c r="J51" s="63">
        <f>$C$51*J50</f>
        <v>5148.0570000000007</v>
      </c>
      <c r="K51" s="63">
        <f t="shared" ref="K51:L51" si="13">$C$51*K50</f>
        <v>5148.0570000000007</v>
      </c>
      <c r="L51" s="63">
        <f t="shared" si="13"/>
        <v>6864.0760000000009</v>
      </c>
    </row>
    <row r="52" spans="1:12" ht="24" customHeight="1" thickTop="1" x14ac:dyDescent="0.2">
      <c r="A52" s="58"/>
      <c r="B52" s="59"/>
      <c r="C52" s="68"/>
      <c r="D52" s="68"/>
      <c r="E52" s="68"/>
      <c r="F52" s="68"/>
      <c r="G52" s="68"/>
      <c r="H52" s="68"/>
      <c r="I52" s="68"/>
      <c r="J52" s="69"/>
      <c r="K52" s="69"/>
      <c r="L52" s="70"/>
    </row>
    <row r="53" spans="1:12" x14ac:dyDescent="0.2">
      <c r="A53" s="151" t="s">
        <v>682</v>
      </c>
      <c r="B53" s="152"/>
      <c r="C53" s="37"/>
      <c r="D53" s="71">
        <f>D55/$K$2</f>
        <v>0.12657126964589085</v>
      </c>
      <c r="E53" s="71">
        <f t="shared" ref="E53:L53" si="14">E55/$K$2</f>
        <v>9.3199679463356652E-2</v>
      </c>
      <c r="F53" s="71">
        <f t="shared" si="14"/>
        <v>9.9035985665433424E-2</v>
      </c>
      <c r="G53" s="71">
        <f t="shared" si="14"/>
        <v>0.10678888721563831</v>
      </c>
      <c r="H53" s="71">
        <f t="shared" si="14"/>
        <v>0.13228528436854164</v>
      </c>
      <c r="I53" s="71">
        <f t="shared" si="14"/>
        <v>0.14761456011058363</v>
      </c>
      <c r="J53" s="71">
        <f t="shared" si="14"/>
        <v>0.10560116559213073</v>
      </c>
      <c r="K53" s="71">
        <f t="shared" si="14"/>
        <v>0.10379004540584635</v>
      </c>
      <c r="L53" s="71">
        <f t="shared" si="14"/>
        <v>8.5113122532578578E-2</v>
      </c>
    </row>
    <row r="54" spans="1:12" ht="7.9" customHeight="1" x14ac:dyDescent="0.2">
      <c r="A54" s="60"/>
      <c r="B54" s="30"/>
      <c r="C54" s="37"/>
      <c r="D54" s="71"/>
      <c r="E54" s="71"/>
      <c r="F54" s="71"/>
      <c r="G54" s="71"/>
      <c r="H54" s="71"/>
      <c r="I54" s="71"/>
      <c r="J54" s="71"/>
      <c r="K54" s="71"/>
      <c r="L54" s="71"/>
    </row>
    <row r="55" spans="1:12" x14ac:dyDescent="0.2">
      <c r="A55" s="151" t="s">
        <v>683</v>
      </c>
      <c r="B55" s="152"/>
      <c r="C55" s="72">
        <f>C7+C9+C11+C13+C15+C17+C19+C21+C23+C25+C27+C29+C31+C33+C35+C37+C39+C41+C43+C45+C47+C49+C51</f>
        <v>2012450.0999999999</v>
      </c>
      <c r="D55" s="72">
        <f t="shared" ref="D55:L55" si="15">D7+D9+D11+D13+D15+D17+D19+D21+D23+D25+D27+D29+D31+D33+D35+D37+D39+D41+D43+D45+D47+D49+D51</f>
        <v>254718.364256</v>
      </c>
      <c r="E55" s="72">
        <f t="shared" si="15"/>
        <v>187559.70425600003</v>
      </c>
      <c r="F55" s="72">
        <f t="shared" si="15"/>
        <v>199304.97925600005</v>
      </c>
      <c r="G55" s="72">
        <f t="shared" si="15"/>
        <v>214907.30675600003</v>
      </c>
      <c r="H55" s="72">
        <f t="shared" si="15"/>
        <v>266217.53375600005</v>
      </c>
      <c r="I55" s="72">
        <f t="shared" si="15"/>
        <v>297066.93625600002</v>
      </c>
      <c r="J55" s="72">
        <f t="shared" si="15"/>
        <v>212517.07625600003</v>
      </c>
      <c r="K55" s="72">
        <f t="shared" si="15"/>
        <v>208872.28725600001</v>
      </c>
      <c r="L55" s="72">
        <f t="shared" si="15"/>
        <v>171285.91195199999</v>
      </c>
    </row>
    <row r="56" spans="1:12" ht="6.6" customHeight="1" x14ac:dyDescent="0.2">
      <c r="A56" s="60"/>
      <c r="B56" s="30"/>
      <c r="C56" s="37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2">
      <c r="A57" s="151" t="s">
        <v>684</v>
      </c>
      <c r="B57" s="152"/>
      <c r="C57" s="37"/>
      <c r="D57" s="73">
        <f>D53</f>
        <v>0.12657126964589085</v>
      </c>
      <c r="E57" s="73">
        <f>D57+E53</f>
        <v>0.21977094910924749</v>
      </c>
      <c r="F57" s="73">
        <f t="shared" ref="F57:L57" si="16">E57+F53</f>
        <v>0.31880693477468092</v>
      </c>
      <c r="G57" s="73">
        <f t="shared" si="16"/>
        <v>0.4255958219903192</v>
      </c>
      <c r="H57" s="73">
        <f t="shared" si="16"/>
        <v>0.5578811063588609</v>
      </c>
      <c r="I57" s="73">
        <f t="shared" si="16"/>
        <v>0.7054956664694445</v>
      </c>
      <c r="J57" s="73">
        <f t="shared" si="16"/>
        <v>0.81109683206157523</v>
      </c>
      <c r="K57" s="73">
        <f t="shared" si="16"/>
        <v>0.91488687746742159</v>
      </c>
      <c r="L57" s="73">
        <f t="shared" si="16"/>
        <v>1.0000000000000002</v>
      </c>
    </row>
    <row r="58" spans="1:12" ht="9" customHeight="1" x14ac:dyDescent="0.2">
      <c r="A58" s="60"/>
      <c r="B58" s="30"/>
      <c r="C58" s="37"/>
      <c r="D58" s="73"/>
      <c r="E58" s="73"/>
      <c r="F58" s="73"/>
      <c r="G58" s="73"/>
      <c r="H58" s="73"/>
      <c r="I58" s="73"/>
      <c r="J58" s="73"/>
      <c r="K58" s="73"/>
      <c r="L58" s="73"/>
    </row>
    <row r="59" spans="1:12" x14ac:dyDescent="0.2">
      <c r="A59" s="151" t="s">
        <v>685</v>
      </c>
      <c r="B59" s="152"/>
      <c r="C59" s="37"/>
      <c r="D59" s="72">
        <f>D55</f>
        <v>254718.364256</v>
      </c>
      <c r="E59" s="74">
        <f>D59+E55</f>
        <v>442278.06851200003</v>
      </c>
      <c r="F59" s="74">
        <f t="shared" ref="F59:L59" si="17">E59+F55</f>
        <v>641583.04776800005</v>
      </c>
      <c r="G59" s="74">
        <f t="shared" si="17"/>
        <v>856490.35452400008</v>
      </c>
      <c r="H59" s="74">
        <f t="shared" si="17"/>
        <v>1122707.8882800001</v>
      </c>
      <c r="I59" s="74">
        <f t="shared" si="17"/>
        <v>1419774.8245360001</v>
      </c>
      <c r="J59" s="74">
        <f t="shared" si="17"/>
        <v>1632291.9007920001</v>
      </c>
      <c r="K59" s="74">
        <f t="shared" si="17"/>
        <v>1841164.1880480002</v>
      </c>
      <c r="L59" s="74">
        <f t="shared" si="17"/>
        <v>2012450.1</v>
      </c>
    </row>
  </sheetData>
  <mergeCells count="59">
    <mergeCell ref="A1:F1"/>
    <mergeCell ref="G1:I1"/>
    <mergeCell ref="J1:L1"/>
    <mergeCell ref="A2:F2"/>
    <mergeCell ref="G2:I3"/>
    <mergeCell ref="J2:J3"/>
    <mergeCell ref="K2:L3"/>
    <mergeCell ref="A3:F3"/>
    <mergeCell ref="A4:L4"/>
    <mergeCell ref="A55:B55"/>
    <mergeCell ref="A57:B57"/>
    <mergeCell ref="A59:B59"/>
    <mergeCell ref="A53:B53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</mergeCells>
  <printOptions horizontalCentered="1"/>
  <pageMargins left="0.39370078740157483" right="0.39370078740157483" top="0.47244094488188981" bottom="0.59055118110236227" header="0.51181102362204722" footer="0.19685039370078741"/>
  <pageSetup paperSize="8" scale="75" orientation="landscape" r:id="rId1"/>
  <headerFooter>
    <oddFooter>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A2969-857C-4880-908E-B4B9998C29C3}">
  <sheetPr>
    <tabColor rgb="FF00B050"/>
  </sheetPr>
  <dimension ref="A1:H14"/>
  <sheetViews>
    <sheetView view="pageBreakPreview" zoomScale="145" zoomScaleNormal="100" zoomScaleSheetLayoutView="145" workbookViewId="0">
      <selection activeCell="D19" sqref="D19"/>
    </sheetView>
  </sheetViews>
  <sheetFormatPr defaultColWidth="8.75" defaultRowHeight="15" x14ac:dyDescent="0.25"/>
  <cols>
    <col min="1" max="1" width="8.75" style="79"/>
    <col min="2" max="2" width="11.5" style="79" customWidth="1"/>
    <col min="3" max="3" width="16.875" style="79" hidden="1" customWidth="1"/>
    <col min="4" max="4" width="16.25" style="79" customWidth="1"/>
    <col min="5" max="5" width="16.375" style="79" customWidth="1"/>
    <col min="6" max="6" width="9.375" style="79" customWidth="1"/>
    <col min="7" max="7" width="11.375" style="79" customWidth="1"/>
    <col min="8" max="16384" width="8.75" style="79"/>
  </cols>
  <sheetData>
    <row r="1" spans="1:8" ht="30" x14ac:dyDescent="0.25">
      <c r="A1" s="75"/>
      <c r="B1" s="76"/>
      <c r="C1" s="76"/>
      <c r="D1" s="77" t="s">
        <v>690</v>
      </c>
      <c r="E1" s="77" t="s">
        <v>691</v>
      </c>
      <c r="F1" s="76"/>
      <c r="G1" s="76"/>
      <c r="H1" s="78"/>
    </row>
    <row r="2" spans="1:8" x14ac:dyDescent="0.25">
      <c r="A2" s="157" t="s">
        <v>692</v>
      </c>
      <c r="B2" s="157"/>
      <c r="C2" s="157" t="s">
        <v>693</v>
      </c>
      <c r="D2" s="158">
        <f>ROUND((((1+H7+H5+H4)*(1+H6)*(1+H8))/(1-H9))-1,4)</f>
        <v>0.24779999999999999</v>
      </c>
      <c r="E2" s="159">
        <f>ROUND((((1+H7+H5+H4)*(1+H6)*(1+H8))/(1-(H9+H10)))-1,4)</f>
        <v>0.3125</v>
      </c>
      <c r="F2" s="157" t="s">
        <v>694</v>
      </c>
      <c r="G2" s="157"/>
      <c r="H2" s="157"/>
    </row>
    <row r="3" spans="1:8" x14ac:dyDescent="0.25">
      <c r="A3" s="157"/>
      <c r="B3" s="157"/>
      <c r="C3" s="157"/>
      <c r="D3" s="158"/>
      <c r="E3" s="160"/>
      <c r="F3" s="157"/>
      <c r="G3" s="157"/>
      <c r="H3" s="157"/>
    </row>
    <row r="4" spans="1:8" x14ac:dyDescent="0.25">
      <c r="A4" s="155" t="s">
        <v>695</v>
      </c>
      <c r="B4" s="155"/>
      <c r="C4" s="80" t="s">
        <v>696</v>
      </c>
      <c r="D4" s="156" t="s">
        <v>697</v>
      </c>
      <c r="E4" s="156"/>
      <c r="F4" s="155" t="s">
        <v>698</v>
      </c>
      <c r="G4" s="155"/>
      <c r="H4" s="81">
        <v>8.0000000000000002E-3</v>
      </c>
    </row>
    <row r="5" spans="1:8" x14ac:dyDescent="0.25">
      <c r="A5" s="155" t="s">
        <v>699</v>
      </c>
      <c r="B5" s="155"/>
      <c r="C5" s="80" t="s">
        <v>700</v>
      </c>
      <c r="D5" s="156"/>
      <c r="E5" s="156"/>
      <c r="F5" s="155" t="s">
        <v>701</v>
      </c>
      <c r="G5" s="155"/>
      <c r="H5" s="81">
        <v>0.01</v>
      </c>
    </row>
    <row r="6" spans="1:8" x14ac:dyDescent="0.25">
      <c r="A6" s="155" t="s">
        <v>702</v>
      </c>
      <c r="B6" s="155"/>
      <c r="C6" s="80" t="s">
        <v>703</v>
      </c>
      <c r="D6" s="156"/>
      <c r="E6" s="156"/>
      <c r="F6" s="155" t="s">
        <v>704</v>
      </c>
      <c r="G6" s="155"/>
      <c r="H6" s="81">
        <v>0.01</v>
      </c>
    </row>
    <row r="7" spans="1:8" x14ac:dyDescent="0.25">
      <c r="A7" s="155" t="s">
        <v>705</v>
      </c>
      <c r="B7" s="155"/>
      <c r="C7" s="80" t="s">
        <v>706</v>
      </c>
      <c r="D7" s="156"/>
      <c r="E7" s="156"/>
      <c r="F7" s="155" t="s">
        <v>707</v>
      </c>
      <c r="G7" s="155"/>
      <c r="H7" s="81">
        <v>0.03</v>
      </c>
    </row>
    <row r="8" spans="1:8" x14ac:dyDescent="0.25">
      <c r="A8" s="155" t="s">
        <v>708</v>
      </c>
      <c r="B8" s="155"/>
      <c r="C8" s="80" t="s">
        <v>709</v>
      </c>
      <c r="D8" s="156"/>
      <c r="E8" s="156"/>
      <c r="F8" s="155" t="s">
        <v>710</v>
      </c>
      <c r="G8" s="155"/>
      <c r="H8" s="81">
        <v>7.6899999999999996E-2</v>
      </c>
    </row>
    <row r="9" spans="1:8" x14ac:dyDescent="0.25">
      <c r="A9" s="155" t="s">
        <v>711</v>
      </c>
      <c r="B9" s="155"/>
      <c r="C9" s="80" t="s">
        <v>712</v>
      </c>
      <c r="D9" s="156"/>
      <c r="E9" s="156"/>
      <c r="F9" s="155" t="s">
        <v>713</v>
      </c>
      <c r="G9" s="155"/>
      <c r="H9" s="81">
        <f>SUM(H12:H14)</f>
        <v>8.6499999999999994E-2</v>
      </c>
    </row>
    <row r="10" spans="1:8" ht="21.6" customHeight="1" x14ac:dyDescent="0.25">
      <c r="A10" s="155" t="s">
        <v>714</v>
      </c>
      <c r="B10" s="155"/>
      <c r="C10" s="80" t="s">
        <v>715</v>
      </c>
      <c r="D10" s="156"/>
      <c r="E10" s="156"/>
      <c r="F10" s="156" t="s">
        <v>716</v>
      </c>
      <c r="G10" s="156"/>
      <c r="H10" s="81">
        <v>4.4999999999999998E-2</v>
      </c>
    </row>
    <row r="11" spans="1:8" ht="5.45" customHeight="1" x14ac:dyDescent="0.25">
      <c r="A11" s="82"/>
      <c r="B11" s="82"/>
      <c r="C11" s="83"/>
      <c r="D11" s="82"/>
      <c r="E11" s="82"/>
      <c r="F11" s="82"/>
      <c r="G11" s="82"/>
      <c r="H11" s="82"/>
    </row>
    <row r="12" spans="1:8" ht="9.6" customHeight="1" x14ac:dyDescent="0.25">
      <c r="A12" s="82"/>
      <c r="B12" s="82"/>
      <c r="C12" s="83"/>
      <c r="D12" s="82"/>
      <c r="E12" s="82"/>
      <c r="F12" s="161" t="s">
        <v>717</v>
      </c>
      <c r="G12" s="161"/>
      <c r="H12" s="81">
        <v>6.4999999999999997E-3</v>
      </c>
    </row>
    <row r="13" spans="1:8" ht="11.45" customHeight="1" x14ac:dyDescent="0.25">
      <c r="A13" s="82"/>
      <c r="B13" s="82"/>
      <c r="C13" s="83"/>
      <c r="D13" s="82"/>
      <c r="E13" s="82"/>
      <c r="F13" s="161" t="s">
        <v>718</v>
      </c>
      <c r="G13" s="161"/>
      <c r="H13" s="81">
        <v>0.03</v>
      </c>
    </row>
    <row r="14" spans="1:8" ht="12" customHeight="1" x14ac:dyDescent="0.25">
      <c r="A14" s="82"/>
      <c r="B14" s="82"/>
      <c r="C14" s="83"/>
      <c r="D14" s="82"/>
      <c r="E14" s="82"/>
      <c r="F14" s="161" t="s">
        <v>719</v>
      </c>
      <c r="G14" s="161"/>
      <c r="H14" s="81">
        <v>0.05</v>
      </c>
    </row>
  </sheetData>
  <mergeCells count="23">
    <mergeCell ref="F14:G14"/>
    <mergeCell ref="A9:B9"/>
    <mergeCell ref="F9:G9"/>
    <mergeCell ref="A10:B10"/>
    <mergeCell ref="F10:G10"/>
    <mergeCell ref="F12:G12"/>
    <mergeCell ref="F13:G13"/>
    <mergeCell ref="A2:B3"/>
    <mergeCell ref="C2:C3"/>
    <mergeCell ref="D2:D3"/>
    <mergeCell ref="E2:E3"/>
    <mergeCell ref="F2:H3"/>
    <mergeCell ref="A4:B4"/>
    <mergeCell ref="D4:E10"/>
    <mergeCell ref="F4:G4"/>
    <mergeCell ref="A5:B5"/>
    <mergeCell ref="F5:G5"/>
    <mergeCell ref="A6:B6"/>
    <mergeCell ref="F6:G6"/>
    <mergeCell ref="A7:B7"/>
    <mergeCell ref="F7:G7"/>
    <mergeCell ref="A8:B8"/>
    <mergeCell ref="F8:G8"/>
  </mergeCells>
  <pageMargins left="0.511811024" right="0.511811024" top="0.78740157499999996" bottom="0.78740157499999996" header="0.31496062000000002" footer="0.31496062000000002"/>
  <pageSetup paperSize="9" scale="8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D304-47DF-4155-9A67-35A9B677CC48}">
  <sheetPr>
    <tabColor rgb="FF00B050"/>
  </sheetPr>
  <dimension ref="A1:F38"/>
  <sheetViews>
    <sheetView workbookViewId="0">
      <selection sqref="A1:F1"/>
    </sheetView>
  </sheetViews>
  <sheetFormatPr defaultColWidth="8.75" defaultRowHeight="15" x14ac:dyDescent="0.25"/>
  <cols>
    <col min="1" max="1" width="6" style="79" bestFit="1" customWidth="1"/>
    <col min="2" max="2" width="36.75" style="79" customWidth="1"/>
    <col min="3" max="3" width="8.875" style="79" customWidth="1"/>
    <col min="4" max="4" width="10.5" style="79" customWidth="1"/>
    <col min="5" max="5" width="8.875" style="79" customWidth="1"/>
    <col min="6" max="6" width="10.5" style="79" customWidth="1"/>
    <col min="7" max="16384" width="8.75" style="79"/>
  </cols>
  <sheetData>
    <row r="1" spans="1:6" x14ac:dyDescent="0.25">
      <c r="A1" s="164" t="s">
        <v>720</v>
      </c>
      <c r="B1" s="164"/>
      <c r="C1" s="164"/>
      <c r="D1" s="164"/>
      <c r="E1" s="164"/>
      <c r="F1" s="164"/>
    </row>
    <row r="2" spans="1:6" x14ac:dyDescent="0.25">
      <c r="A2" s="165" t="s">
        <v>721</v>
      </c>
      <c r="B2" s="166" t="s">
        <v>722</v>
      </c>
      <c r="C2" s="165" t="s">
        <v>723</v>
      </c>
      <c r="D2" s="167"/>
      <c r="E2" s="165" t="s">
        <v>724</v>
      </c>
      <c r="F2" s="165"/>
    </row>
    <row r="3" spans="1:6" x14ac:dyDescent="0.25">
      <c r="A3" s="165"/>
      <c r="B3" s="166"/>
      <c r="C3" s="84" t="s">
        <v>725</v>
      </c>
      <c r="D3" s="84" t="s">
        <v>726</v>
      </c>
      <c r="E3" s="84" t="s">
        <v>725</v>
      </c>
      <c r="F3" s="84" t="s">
        <v>726</v>
      </c>
    </row>
    <row r="4" spans="1:6" x14ac:dyDescent="0.25">
      <c r="A4" s="162" t="s">
        <v>727</v>
      </c>
      <c r="B4" s="162"/>
      <c r="C4" s="162"/>
      <c r="D4" s="162"/>
      <c r="E4" s="162"/>
      <c r="F4" s="162"/>
    </row>
    <row r="5" spans="1:6" x14ac:dyDescent="0.25">
      <c r="A5" s="86" t="s">
        <v>728</v>
      </c>
      <c r="B5" s="87" t="s">
        <v>729</v>
      </c>
      <c r="C5" s="88">
        <v>0</v>
      </c>
      <c r="D5" s="88">
        <v>0</v>
      </c>
      <c r="E5" s="88">
        <v>0.2</v>
      </c>
      <c r="F5" s="88">
        <v>0.2</v>
      </c>
    </row>
    <row r="6" spans="1:6" x14ac:dyDescent="0.25">
      <c r="A6" s="86" t="s">
        <v>730</v>
      </c>
      <c r="B6" s="87" t="s">
        <v>731</v>
      </c>
      <c r="C6" s="88">
        <v>1.4999999999999999E-2</v>
      </c>
      <c r="D6" s="88">
        <v>1.4999999999999999E-2</v>
      </c>
      <c r="E6" s="88">
        <v>1.4999999999999999E-2</v>
      </c>
      <c r="F6" s="88">
        <v>1.4999999999999999E-2</v>
      </c>
    </row>
    <row r="7" spans="1:6" x14ac:dyDescent="0.25">
      <c r="A7" s="86" t="s">
        <v>732</v>
      </c>
      <c r="B7" s="87" t="s">
        <v>733</v>
      </c>
      <c r="C7" s="88">
        <v>0.01</v>
      </c>
      <c r="D7" s="88">
        <v>0.01</v>
      </c>
      <c r="E7" s="88">
        <v>0.01</v>
      </c>
      <c r="F7" s="88">
        <v>0.01</v>
      </c>
    </row>
    <row r="8" spans="1:6" x14ac:dyDescent="0.25">
      <c r="A8" s="86" t="s">
        <v>734</v>
      </c>
      <c r="B8" s="87" t="s">
        <v>735</v>
      </c>
      <c r="C8" s="88">
        <v>2E-3</v>
      </c>
      <c r="D8" s="88">
        <v>2E-3</v>
      </c>
      <c r="E8" s="88">
        <v>2E-3</v>
      </c>
      <c r="F8" s="88">
        <v>2E-3</v>
      </c>
    </row>
    <row r="9" spans="1:6" x14ac:dyDescent="0.25">
      <c r="A9" s="86" t="s">
        <v>736</v>
      </c>
      <c r="B9" s="87" t="s">
        <v>737</v>
      </c>
      <c r="C9" s="88">
        <v>6.0000000000000001E-3</v>
      </c>
      <c r="D9" s="88">
        <v>6.0000000000000001E-3</v>
      </c>
      <c r="E9" s="88">
        <v>6.0000000000000001E-3</v>
      </c>
      <c r="F9" s="88">
        <v>6.0000000000000001E-3</v>
      </c>
    </row>
    <row r="10" spans="1:6" x14ac:dyDescent="0.25">
      <c r="A10" s="86" t="s">
        <v>738</v>
      </c>
      <c r="B10" s="87" t="s">
        <v>739</v>
      </c>
      <c r="C10" s="88">
        <v>2.5000000000000001E-2</v>
      </c>
      <c r="D10" s="88">
        <v>2.5000000000000001E-2</v>
      </c>
      <c r="E10" s="88">
        <v>2.5000000000000001E-2</v>
      </c>
      <c r="F10" s="88">
        <v>2.5000000000000001E-2</v>
      </c>
    </row>
    <row r="11" spans="1:6" x14ac:dyDescent="0.25">
      <c r="A11" s="86" t="s">
        <v>740</v>
      </c>
      <c r="B11" s="87" t="s">
        <v>741</v>
      </c>
      <c r="C11" s="88">
        <v>0.03</v>
      </c>
      <c r="D11" s="88">
        <v>0.03</v>
      </c>
      <c r="E11" s="88">
        <v>0.03</v>
      </c>
      <c r="F11" s="88">
        <v>0.03</v>
      </c>
    </row>
    <row r="12" spans="1:6" x14ac:dyDescent="0.25">
      <c r="A12" s="86" t="s">
        <v>742</v>
      </c>
      <c r="B12" s="87" t="s">
        <v>743</v>
      </c>
      <c r="C12" s="88">
        <v>0.08</v>
      </c>
      <c r="D12" s="88">
        <v>0.08</v>
      </c>
      <c r="E12" s="88">
        <v>0.08</v>
      </c>
      <c r="F12" s="88">
        <v>0.08</v>
      </c>
    </row>
    <row r="13" spans="1:6" x14ac:dyDescent="0.25">
      <c r="A13" s="86" t="s">
        <v>744</v>
      </c>
      <c r="B13" s="87" t="s">
        <v>745</v>
      </c>
      <c r="C13" s="88">
        <v>0</v>
      </c>
      <c r="D13" s="88">
        <v>0</v>
      </c>
      <c r="E13" s="88">
        <v>0</v>
      </c>
      <c r="F13" s="88">
        <v>0</v>
      </c>
    </row>
    <row r="14" spans="1:6" x14ac:dyDescent="0.25">
      <c r="A14" s="84" t="s">
        <v>746</v>
      </c>
      <c r="B14" s="85" t="s">
        <v>2</v>
      </c>
      <c r="C14" s="89">
        <f>SUM(C5:C13)</f>
        <v>0.16799999999999998</v>
      </c>
      <c r="D14" s="89">
        <f>SUM(D5:D13)</f>
        <v>0.16799999999999998</v>
      </c>
      <c r="E14" s="89">
        <f>SUM(E5:E13)</f>
        <v>0.36800000000000005</v>
      </c>
      <c r="F14" s="89">
        <f>SUM(F5:F13)</f>
        <v>0.36800000000000005</v>
      </c>
    </row>
    <row r="15" spans="1:6" x14ac:dyDescent="0.25">
      <c r="A15" s="162" t="s">
        <v>747</v>
      </c>
      <c r="B15" s="162"/>
      <c r="C15" s="162"/>
      <c r="D15" s="162"/>
      <c r="E15" s="162"/>
      <c r="F15" s="162"/>
    </row>
    <row r="16" spans="1:6" x14ac:dyDescent="0.25">
      <c r="A16" s="86" t="s">
        <v>748</v>
      </c>
      <c r="B16" s="87" t="s">
        <v>749</v>
      </c>
      <c r="C16" s="88">
        <v>0.18110000000000001</v>
      </c>
      <c r="D16" s="86" t="s">
        <v>750</v>
      </c>
      <c r="E16" s="88">
        <v>0.18110000000000001</v>
      </c>
      <c r="F16" s="86" t="s">
        <v>750</v>
      </c>
    </row>
    <row r="17" spans="1:6" x14ac:dyDescent="0.25">
      <c r="A17" s="86" t="s">
        <v>751</v>
      </c>
      <c r="B17" s="87" t="s">
        <v>752</v>
      </c>
      <c r="C17" s="88">
        <v>4.1500000000000002E-2</v>
      </c>
      <c r="D17" s="86" t="s">
        <v>750</v>
      </c>
      <c r="E17" s="88">
        <v>4.1500000000000002E-2</v>
      </c>
      <c r="F17" s="86" t="s">
        <v>750</v>
      </c>
    </row>
    <row r="18" spans="1:6" x14ac:dyDescent="0.25">
      <c r="A18" s="86" t="s">
        <v>753</v>
      </c>
      <c r="B18" s="87" t="s">
        <v>754</v>
      </c>
      <c r="C18" s="88">
        <v>8.8999999999999999E-3</v>
      </c>
      <c r="D18" s="88">
        <v>6.7000000000000002E-3</v>
      </c>
      <c r="E18" s="88">
        <v>8.8999999999999999E-3</v>
      </c>
      <c r="F18" s="88">
        <v>6.7000000000000002E-3</v>
      </c>
    </row>
    <row r="19" spans="1:6" x14ac:dyDescent="0.25">
      <c r="A19" s="86" t="s">
        <v>755</v>
      </c>
      <c r="B19" s="87" t="s">
        <v>756</v>
      </c>
      <c r="C19" s="88">
        <v>0.10979999999999999</v>
      </c>
      <c r="D19" s="88">
        <v>8.3299999999999999E-2</v>
      </c>
      <c r="E19" s="88">
        <v>0.10979999999999999</v>
      </c>
      <c r="F19" s="88">
        <v>8.3299999999999999E-2</v>
      </c>
    </row>
    <row r="20" spans="1:6" x14ac:dyDescent="0.25">
      <c r="A20" s="86" t="s">
        <v>757</v>
      </c>
      <c r="B20" s="87" t="s">
        <v>758</v>
      </c>
      <c r="C20" s="88">
        <v>6.9999999999999999E-4</v>
      </c>
      <c r="D20" s="88">
        <v>5.9999999999999995E-4</v>
      </c>
      <c r="E20" s="88">
        <v>6.9999999999999999E-4</v>
      </c>
      <c r="F20" s="88">
        <v>5.9999999999999995E-4</v>
      </c>
    </row>
    <row r="21" spans="1:6" x14ac:dyDescent="0.25">
      <c r="A21" s="86" t="s">
        <v>759</v>
      </c>
      <c r="B21" s="87" t="s">
        <v>760</v>
      </c>
      <c r="C21" s="88">
        <v>7.3000000000000001E-3</v>
      </c>
      <c r="D21" s="88">
        <v>5.5999999999999999E-3</v>
      </c>
      <c r="E21" s="88">
        <v>7.3000000000000001E-3</v>
      </c>
      <c r="F21" s="88">
        <v>5.5999999999999999E-3</v>
      </c>
    </row>
    <row r="22" spans="1:6" x14ac:dyDescent="0.25">
      <c r="A22" s="86" t="s">
        <v>761</v>
      </c>
      <c r="B22" s="87" t="s">
        <v>762</v>
      </c>
      <c r="C22" s="88">
        <v>2.6800000000000001E-2</v>
      </c>
      <c r="D22" s="86" t="s">
        <v>750</v>
      </c>
      <c r="E22" s="88">
        <v>2.6800000000000001E-2</v>
      </c>
      <c r="F22" s="86" t="s">
        <v>750</v>
      </c>
    </row>
    <row r="23" spans="1:6" x14ac:dyDescent="0.25">
      <c r="A23" s="86" t="s">
        <v>763</v>
      </c>
      <c r="B23" s="87" t="s">
        <v>764</v>
      </c>
      <c r="C23" s="88">
        <v>1.1000000000000001E-3</v>
      </c>
      <c r="D23" s="88">
        <v>8.0000000000000004E-4</v>
      </c>
      <c r="E23" s="88">
        <v>1.1000000000000001E-3</v>
      </c>
      <c r="F23" s="88">
        <v>8.0000000000000004E-4</v>
      </c>
    </row>
    <row r="24" spans="1:6" x14ac:dyDescent="0.25">
      <c r="A24" s="86" t="s">
        <v>765</v>
      </c>
      <c r="B24" s="87" t="s">
        <v>766</v>
      </c>
      <c r="C24" s="88">
        <v>9.2700000000000005E-2</v>
      </c>
      <c r="D24" s="88">
        <v>7.0300000000000001E-2</v>
      </c>
      <c r="E24" s="88">
        <v>9.2700000000000005E-2</v>
      </c>
      <c r="F24" s="88">
        <v>7.0300000000000001E-2</v>
      </c>
    </row>
    <row r="25" spans="1:6" x14ac:dyDescent="0.25">
      <c r="A25" s="86" t="s">
        <v>767</v>
      </c>
      <c r="B25" s="87" t="s">
        <v>768</v>
      </c>
      <c r="C25" s="88">
        <v>2.9999999999999997E-4</v>
      </c>
      <c r="D25" s="88">
        <v>2.9999999999999997E-4</v>
      </c>
      <c r="E25" s="88">
        <v>2.9999999999999997E-4</v>
      </c>
      <c r="F25" s="88">
        <v>2.9999999999999997E-4</v>
      </c>
    </row>
    <row r="26" spans="1:6" x14ac:dyDescent="0.25">
      <c r="A26" s="84" t="s">
        <v>769</v>
      </c>
      <c r="B26" s="85" t="s">
        <v>2</v>
      </c>
      <c r="C26" s="89">
        <f>SUM(C16:C25)</f>
        <v>0.47019999999999995</v>
      </c>
      <c r="D26" s="89">
        <f>SUM(D16:D25)</f>
        <v>0.1676</v>
      </c>
      <c r="E26" s="89">
        <f>SUM(E16:E25)</f>
        <v>0.47019999999999995</v>
      </c>
      <c r="F26" s="89">
        <f>SUM(F16:F25)</f>
        <v>0.1676</v>
      </c>
    </row>
    <row r="27" spans="1:6" x14ac:dyDescent="0.25">
      <c r="A27" s="162" t="s">
        <v>770</v>
      </c>
      <c r="B27" s="162"/>
      <c r="C27" s="162"/>
      <c r="D27" s="162"/>
      <c r="E27" s="162"/>
      <c r="F27" s="162"/>
    </row>
    <row r="28" spans="1:6" x14ac:dyDescent="0.25">
      <c r="A28" s="86" t="s">
        <v>771</v>
      </c>
      <c r="B28" s="87" t="s">
        <v>772</v>
      </c>
      <c r="C28" s="88">
        <v>5.6899999999999999E-2</v>
      </c>
      <c r="D28" s="88">
        <v>4.3200000000000002E-2</v>
      </c>
      <c r="E28" s="88">
        <v>5.6899999999999999E-2</v>
      </c>
      <c r="F28" s="88">
        <v>4.3200000000000002E-2</v>
      </c>
    </row>
    <row r="29" spans="1:6" x14ac:dyDescent="0.25">
      <c r="A29" s="86" t="s">
        <v>773</v>
      </c>
      <c r="B29" s="87" t="s">
        <v>774</v>
      </c>
      <c r="C29" s="88">
        <v>1.2999999999999999E-3</v>
      </c>
      <c r="D29" s="88">
        <v>1E-3</v>
      </c>
      <c r="E29" s="88">
        <v>1.2999999999999999E-3</v>
      </c>
      <c r="F29" s="88">
        <v>1E-3</v>
      </c>
    </row>
    <row r="30" spans="1:6" x14ac:dyDescent="0.25">
      <c r="A30" s="86" t="s">
        <v>775</v>
      </c>
      <c r="B30" s="87" t="s">
        <v>776</v>
      </c>
      <c r="C30" s="88">
        <v>4.4699999999999997E-2</v>
      </c>
      <c r="D30" s="88">
        <v>3.39E-2</v>
      </c>
      <c r="E30" s="88">
        <v>4.4699999999999997E-2</v>
      </c>
      <c r="F30" s="88">
        <v>3.39E-2</v>
      </c>
    </row>
    <row r="31" spans="1:6" x14ac:dyDescent="0.25">
      <c r="A31" s="86" t="s">
        <v>777</v>
      </c>
      <c r="B31" s="87" t="s">
        <v>778</v>
      </c>
      <c r="C31" s="88">
        <v>3.9300000000000002E-2</v>
      </c>
      <c r="D31" s="88">
        <v>2.98E-2</v>
      </c>
      <c r="E31" s="88">
        <v>3.9300000000000002E-2</v>
      </c>
      <c r="F31" s="88">
        <v>2.98E-2</v>
      </c>
    </row>
    <row r="32" spans="1:6" x14ac:dyDescent="0.25">
      <c r="A32" s="86" t="s">
        <v>779</v>
      </c>
      <c r="B32" s="87" t="s">
        <v>780</v>
      </c>
      <c r="C32" s="88">
        <v>4.7999999999999996E-3</v>
      </c>
      <c r="D32" s="88">
        <v>3.5999999999999999E-3</v>
      </c>
      <c r="E32" s="88">
        <v>4.7999999999999996E-3</v>
      </c>
      <c r="F32" s="88">
        <v>3.5999999999999999E-3</v>
      </c>
    </row>
    <row r="33" spans="1:6" x14ac:dyDescent="0.25">
      <c r="A33" s="84" t="s">
        <v>781</v>
      </c>
      <c r="B33" s="85" t="s">
        <v>2</v>
      </c>
      <c r="C33" s="89">
        <f>SUM(C28:C32)</f>
        <v>0.14699999999999999</v>
      </c>
      <c r="D33" s="89">
        <f>SUM(D28:D32)</f>
        <v>0.1115</v>
      </c>
      <c r="E33" s="89">
        <f>SUM(E28:E32)</f>
        <v>0.14699999999999999</v>
      </c>
      <c r="F33" s="89">
        <f>SUM(F28:F32)</f>
        <v>0.1115</v>
      </c>
    </row>
    <row r="34" spans="1:6" x14ac:dyDescent="0.25">
      <c r="A34" s="162" t="s">
        <v>782</v>
      </c>
      <c r="B34" s="162"/>
      <c r="C34" s="162"/>
      <c r="D34" s="162"/>
      <c r="E34" s="162"/>
      <c r="F34" s="162"/>
    </row>
    <row r="35" spans="1:6" x14ac:dyDescent="0.25">
      <c r="A35" s="86" t="s">
        <v>783</v>
      </c>
      <c r="B35" s="87" t="s">
        <v>784</v>
      </c>
      <c r="C35" s="88">
        <v>7.9000000000000001E-2</v>
      </c>
      <c r="D35" s="88">
        <v>2.8199999999999999E-2</v>
      </c>
      <c r="E35" s="88">
        <v>0.17299999999999999</v>
      </c>
      <c r="F35" s="88">
        <v>6.1699999999999998E-2</v>
      </c>
    </row>
    <row r="36" spans="1:6" ht="36" x14ac:dyDescent="0.25">
      <c r="A36" s="86" t="s">
        <v>785</v>
      </c>
      <c r="B36" s="87" t="s">
        <v>786</v>
      </c>
      <c r="C36" s="88">
        <v>4.7999999999999996E-3</v>
      </c>
      <c r="D36" s="88">
        <v>3.5999999999999999E-3</v>
      </c>
      <c r="E36" s="88">
        <v>5.0000000000000001E-3</v>
      </c>
      <c r="F36" s="88">
        <v>3.8E-3</v>
      </c>
    </row>
    <row r="37" spans="1:6" x14ac:dyDescent="0.25">
      <c r="A37" s="84" t="s">
        <v>787</v>
      </c>
      <c r="B37" s="85" t="s">
        <v>2</v>
      </c>
      <c r="C37" s="89">
        <f>SUM(C35:C36)</f>
        <v>8.3799999999999999E-2</v>
      </c>
      <c r="D37" s="89">
        <f>SUM(D35:D36)</f>
        <v>3.1800000000000002E-2</v>
      </c>
      <c r="E37" s="89">
        <f>SUM(E35:E36)</f>
        <v>0.17799999999999999</v>
      </c>
      <c r="F37" s="89">
        <f>SUM(F35:F36)</f>
        <v>6.5500000000000003E-2</v>
      </c>
    </row>
    <row r="38" spans="1:6" x14ac:dyDescent="0.25">
      <c r="A38" s="163" t="s">
        <v>788</v>
      </c>
      <c r="B38" s="163"/>
      <c r="C38" s="89">
        <f>C37+C33+C26+C14</f>
        <v>0.86899999999999999</v>
      </c>
      <c r="D38" s="89">
        <f>D37+D33+D26+D14</f>
        <v>0.47889999999999999</v>
      </c>
      <c r="E38" s="89">
        <f>E37+E33+E26+E14</f>
        <v>1.1632</v>
      </c>
      <c r="F38" s="89">
        <f>F37+F33+F26+F14</f>
        <v>0.71260000000000012</v>
      </c>
    </row>
  </sheetData>
  <mergeCells count="10">
    <mergeCell ref="A15:F15"/>
    <mergeCell ref="A27:F27"/>
    <mergeCell ref="A34:F34"/>
    <mergeCell ref="A38:B38"/>
    <mergeCell ref="A1:F1"/>
    <mergeCell ref="A2:A3"/>
    <mergeCell ref="B2:B3"/>
    <mergeCell ref="C2:D2"/>
    <mergeCell ref="E2:F2"/>
    <mergeCell ref="A4:F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37E54-D402-4BA0-AEFF-73EFCE8327FC}">
  <sheetPr>
    <tabColor rgb="FF00B050"/>
  </sheetPr>
  <dimension ref="A1:I1636"/>
  <sheetViews>
    <sheetView view="pageBreakPreview" topLeftCell="A1620" zoomScale="145" zoomScaleNormal="100" zoomScaleSheetLayoutView="145" workbookViewId="0">
      <selection activeCell="E1627" sqref="E1627"/>
    </sheetView>
  </sheetViews>
  <sheetFormatPr defaultColWidth="14.375" defaultRowHeight="15" x14ac:dyDescent="0.2"/>
  <cols>
    <col min="1" max="1" width="5" style="115" customWidth="1"/>
    <col min="2" max="2" width="4.625" style="115" bestFit="1" customWidth="1"/>
    <col min="3" max="3" width="5.75" style="105" customWidth="1"/>
    <col min="4" max="4" width="6" style="105" bestFit="1" customWidth="1"/>
    <col min="5" max="5" width="6" style="105" customWidth="1"/>
    <col min="6" max="6" width="25.875" style="109" customWidth="1"/>
    <col min="7" max="7" width="5.875" style="105" customWidth="1"/>
    <col min="8" max="8" width="3" style="105" customWidth="1"/>
    <col min="9" max="9" width="8.125" style="105" customWidth="1"/>
    <col min="10" max="16384" width="14.375" style="101"/>
  </cols>
  <sheetData>
    <row r="1" spans="1:9" ht="22.5" customHeight="1" thickBot="1" x14ac:dyDescent="0.25">
      <c r="A1" s="173" t="s">
        <v>1721</v>
      </c>
      <c r="B1" s="174"/>
      <c r="C1" s="174"/>
      <c r="D1" s="174"/>
      <c r="E1" s="174"/>
      <c r="F1" s="174"/>
      <c r="G1" s="174"/>
      <c r="H1" s="174"/>
      <c r="I1" s="175"/>
    </row>
    <row r="2" spans="1:9" ht="3.2" customHeight="1" x14ac:dyDescent="0.2">
      <c r="A2" s="113"/>
      <c r="B2" s="113"/>
      <c r="C2" s="103"/>
      <c r="D2" s="103"/>
      <c r="E2" s="103"/>
      <c r="G2" s="103"/>
      <c r="H2" s="103"/>
      <c r="I2" s="103"/>
    </row>
    <row r="3" spans="1:9" ht="17.25" customHeight="1" x14ac:dyDescent="0.2">
      <c r="A3" s="112" t="s">
        <v>789</v>
      </c>
      <c r="B3" s="112" t="s">
        <v>1715</v>
      </c>
      <c r="C3" s="112" t="s">
        <v>1716</v>
      </c>
      <c r="D3" s="176" t="s">
        <v>722</v>
      </c>
      <c r="E3" s="176"/>
      <c r="F3" s="176"/>
      <c r="G3" s="176"/>
      <c r="H3" s="176"/>
      <c r="I3" s="112" t="s">
        <v>1717</v>
      </c>
    </row>
    <row r="4" spans="1:9" ht="2.85" customHeight="1" x14ac:dyDescent="0.2">
      <c r="A4" s="114"/>
      <c r="B4" s="114"/>
      <c r="C4" s="102"/>
      <c r="D4" s="102"/>
      <c r="E4" s="102"/>
      <c r="F4" s="102"/>
      <c r="G4" s="102"/>
      <c r="H4" s="102"/>
      <c r="I4" s="102"/>
    </row>
    <row r="5" spans="1:9" ht="17.649999999999999" customHeight="1" thickBot="1" x14ac:dyDescent="0.25">
      <c r="A5" s="113"/>
      <c r="B5" s="113"/>
      <c r="C5" s="103"/>
      <c r="D5" s="177" t="s">
        <v>790</v>
      </c>
      <c r="E5" s="177"/>
      <c r="F5" s="177"/>
      <c r="G5" s="177"/>
      <c r="H5" s="177"/>
      <c r="I5" s="103"/>
    </row>
    <row r="6" spans="1:9" ht="15.4" customHeight="1" thickBot="1" x14ac:dyDescent="0.25">
      <c r="A6" s="178" t="s">
        <v>791</v>
      </c>
      <c r="B6" s="178"/>
      <c r="C6" s="106" t="s">
        <v>67</v>
      </c>
      <c r="D6" s="179" t="s">
        <v>5</v>
      </c>
      <c r="E6" s="179"/>
      <c r="F6" s="179"/>
      <c r="G6" s="179"/>
      <c r="H6" s="179"/>
      <c r="I6" s="103"/>
    </row>
    <row r="7" spans="1:9" ht="21.4" customHeight="1" thickBot="1" x14ac:dyDescent="0.25">
      <c r="A7" s="113"/>
      <c r="B7" s="168" t="s">
        <v>792</v>
      </c>
      <c r="C7" s="168"/>
      <c r="D7" s="107">
        <v>400</v>
      </c>
      <c r="E7" s="108" t="s">
        <v>804</v>
      </c>
      <c r="F7" s="104" t="s">
        <v>793</v>
      </c>
      <c r="G7" s="169">
        <v>20.91</v>
      </c>
      <c r="H7" s="169"/>
      <c r="I7" s="110">
        <v>8364</v>
      </c>
    </row>
    <row r="8" spans="1:9" ht="21.4" customHeight="1" thickBot="1" x14ac:dyDescent="0.25">
      <c r="A8" s="113"/>
      <c r="B8" s="168" t="s">
        <v>794</v>
      </c>
      <c r="C8" s="168"/>
      <c r="D8" s="107">
        <v>800</v>
      </c>
      <c r="E8" s="108" t="s">
        <v>804</v>
      </c>
      <c r="F8" s="104" t="s">
        <v>795</v>
      </c>
      <c r="G8" s="169">
        <v>19.39</v>
      </c>
      <c r="H8" s="169"/>
      <c r="I8" s="110">
        <v>15512</v>
      </c>
    </row>
    <row r="9" spans="1:9" ht="67.5" customHeight="1" thickBot="1" x14ac:dyDescent="0.25">
      <c r="A9" s="113"/>
      <c r="B9" s="168" t="s">
        <v>796</v>
      </c>
      <c r="C9" s="168"/>
      <c r="D9" s="107">
        <v>400</v>
      </c>
      <c r="E9" s="108" t="s">
        <v>864</v>
      </c>
      <c r="F9" s="104" t="s">
        <v>797</v>
      </c>
      <c r="G9" s="169">
        <v>367.54</v>
      </c>
      <c r="H9" s="169"/>
      <c r="I9" s="110">
        <v>147016</v>
      </c>
    </row>
    <row r="10" spans="1:9" ht="15.2" customHeight="1" thickBot="1" x14ac:dyDescent="0.25">
      <c r="A10" s="113"/>
      <c r="B10" s="113"/>
      <c r="C10" s="103"/>
      <c r="D10" s="107">
        <v>31.25</v>
      </c>
      <c r="E10" s="108" t="s">
        <v>798</v>
      </c>
      <c r="F10" s="104" t="s">
        <v>799</v>
      </c>
      <c r="G10" s="169">
        <v>170892</v>
      </c>
      <c r="H10" s="170"/>
      <c r="I10" s="111">
        <v>53403.75</v>
      </c>
    </row>
    <row r="11" spans="1:9" ht="15.4" customHeight="1" thickBot="1" x14ac:dyDescent="0.25">
      <c r="A11" s="113"/>
      <c r="B11" s="113"/>
      <c r="C11" s="103"/>
      <c r="D11" s="103"/>
      <c r="E11" s="103"/>
      <c r="F11" s="171" t="s">
        <v>800</v>
      </c>
      <c r="G11" s="171"/>
      <c r="H11" s="172">
        <v>224295.75</v>
      </c>
      <c r="I11" s="172"/>
    </row>
    <row r="12" spans="1:9" ht="17.649999999999999" customHeight="1" thickBot="1" x14ac:dyDescent="0.25">
      <c r="A12" s="113"/>
      <c r="B12" s="113"/>
      <c r="C12" s="103"/>
      <c r="D12" s="177" t="s">
        <v>801</v>
      </c>
      <c r="E12" s="177"/>
      <c r="F12" s="177"/>
      <c r="G12" s="177"/>
      <c r="H12" s="177"/>
      <c r="I12" s="103"/>
    </row>
    <row r="13" spans="1:9" ht="15.4" customHeight="1" thickBot="1" x14ac:dyDescent="0.25">
      <c r="A13" s="178" t="s">
        <v>802</v>
      </c>
      <c r="B13" s="178"/>
      <c r="C13" s="106" t="s">
        <v>71</v>
      </c>
      <c r="D13" s="179" t="s">
        <v>70</v>
      </c>
      <c r="E13" s="179"/>
      <c r="F13" s="179"/>
      <c r="G13" s="179"/>
      <c r="H13" s="179"/>
      <c r="I13" s="103"/>
    </row>
    <row r="14" spans="1:9" ht="21.4" customHeight="1" thickBot="1" x14ac:dyDescent="0.25">
      <c r="A14" s="113"/>
      <c r="B14" s="168" t="s">
        <v>803</v>
      </c>
      <c r="C14" s="168"/>
      <c r="D14" s="107">
        <v>16</v>
      </c>
      <c r="E14" s="108" t="s">
        <v>804</v>
      </c>
      <c r="F14" s="104" t="s">
        <v>805</v>
      </c>
      <c r="G14" s="169">
        <v>91.02</v>
      </c>
      <c r="H14" s="169"/>
      <c r="I14" s="110">
        <v>1456.32</v>
      </c>
    </row>
    <row r="15" spans="1:9" ht="21.4" customHeight="1" thickBot="1" x14ac:dyDescent="0.25">
      <c r="A15" s="113"/>
      <c r="B15" s="168" t="s">
        <v>806</v>
      </c>
      <c r="C15" s="168"/>
      <c r="D15" s="107">
        <v>1</v>
      </c>
      <c r="E15" s="108" t="s">
        <v>71</v>
      </c>
      <c r="F15" s="104" t="s">
        <v>807</v>
      </c>
      <c r="G15" s="169">
        <v>3600.78</v>
      </c>
      <c r="H15" s="169"/>
      <c r="I15" s="110">
        <v>3600.78</v>
      </c>
    </row>
    <row r="16" spans="1:9" ht="15.2" customHeight="1" thickBot="1" x14ac:dyDescent="0.25">
      <c r="A16" s="113"/>
      <c r="B16" s="113"/>
      <c r="C16" s="103"/>
      <c r="D16" s="107">
        <v>31.25</v>
      </c>
      <c r="E16" s="108" t="s">
        <v>798</v>
      </c>
      <c r="F16" s="104" t="s">
        <v>799</v>
      </c>
      <c r="G16" s="169">
        <v>5057.1000000000004</v>
      </c>
      <c r="H16" s="170"/>
      <c r="I16" s="111">
        <v>1580.34</v>
      </c>
    </row>
    <row r="17" spans="1:9" ht="15.4" customHeight="1" thickBot="1" x14ac:dyDescent="0.25">
      <c r="A17" s="113"/>
      <c r="B17" s="113"/>
      <c r="C17" s="103"/>
      <c r="D17" s="103"/>
      <c r="E17" s="103"/>
      <c r="F17" s="171" t="s">
        <v>808</v>
      </c>
      <c r="G17" s="171"/>
      <c r="H17" s="172">
        <v>6637.44</v>
      </c>
      <c r="I17" s="172"/>
    </row>
    <row r="18" spans="1:9" ht="17.649999999999999" customHeight="1" thickBot="1" x14ac:dyDescent="0.25">
      <c r="A18" s="113"/>
      <c r="B18" s="113"/>
      <c r="C18" s="103"/>
      <c r="D18" s="177" t="s">
        <v>809</v>
      </c>
      <c r="E18" s="177"/>
      <c r="F18" s="177"/>
      <c r="G18" s="177"/>
      <c r="H18" s="177"/>
      <c r="I18" s="103"/>
    </row>
    <row r="19" spans="1:9" ht="15.4" customHeight="1" thickBot="1" x14ac:dyDescent="0.25">
      <c r="A19" s="178" t="s">
        <v>810</v>
      </c>
      <c r="B19" s="178"/>
      <c r="C19" s="106" t="s">
        <v>76</v>
      </c>
      <c r="D19" s="179" t="s">
        <v>75</v>
      </c>
      <c r="E19" s="179"/>
      <c r="F19" s="179"/>
      <c r="G19" s="179"/>
      <c r="H19" s="179"/>
      <c r="I19" s="103"/>
    </row>
    <row r="20" spans="1:9" ht="21.4" customHeight="1" thickBot="1" x14ac:dyDescent="0.25">
      <c r="A20" s="113"/>
      <c r="B20" s="168" t="s">
        <v>811</v>
      </c>
      <c r="C20" s="168"/>
      <c r="D20" s="107">
        <v>0.24940000000000001</v>
      </c>
      <c r="E20" s="108" t="s">
        <v>804</v>
      </c>
      <c r="F20" s="104" t="s">
        <v>812</v>
      </c>
      <c r="G20" s="169">
        <v>18.149999999999999</v>
      </c>
      <c r="H20" s="169"/>
      <c r="I20" s="110">
        <v>4.53</v>
      </c>
    </row>
    <row r="21" spans="1:9" ht="15.2" customHeight="1" thickBot="1" x14ac:dyDescent="0.25">
      <c r="A21" s="113"/>
      <c r="B21" s="113"/>
      <c r="C21" s="103"/>
      <c r="D21" s="107">
        <v>31.25</v>
      </c>
      <c r="E21" s="108" t="s">
        <v>798</v>
      </c>
      <c r="F21" s="104" t="s">
        <v>799</v>
      </c>
      <c r="G21" s="169">
        <v>4.53</v>
      </c>
      <c r="H21" s="170"/>
      <c r="I21" s="111">
        <v>1.42</v>
      </c>
    </row>
    <row r="22" spans="1:9" ht="15.4" customHeight="1" thickBot="1" x14ac:dyDescent="0.25">
      <c r="A22" s="113"/>
      <c r="B22" s="113"/>
      <c r="C22" s="103"/>
      <c r="D22" s="103"/>
      <c r="E22" s="103"/>
      <c r="F22" s="171" t="s">
        <v>813</v>
      </c>
      <c r="G22" s="171"/>
      <c r="H22" s="172">
        <v>5.95</v>
      </c>
      <c r="I22" s="172"/>
    </row>
    <row r="23" spans="1:9" ht="15.4" customHeight="1" thickBot="1" x14ac:dyDescent="0.25">
      <c r="A23" s="178" t="s">
        <v>814</v>
      </c>
      <c r="B23" s="178"/>
      <c r="C23" s="106" t="s">
        <v>76</v>
      </c>
      <c r="D23" s="179" t="s">
        <v>79</v>
      </c>
      <c r="E23" s="179"/>
      <c r="F23" s="179"/>
      <c r="G23" s="179"/>
      <c r="H23" s="179"/>
      <c r="I23" s="103"/>
    </row>
    <row r="24" spans="1:9" ht="21.4" customHeight="1" thickBot="1" x14ac:dyDescent="0.25">
      <c r="A24" s="113"/>
      <c r="B24" s="168" t="s">
        <v>815</v>
      </c>
      <c r="C24" s="168"/>
      <c r="D24" s="107">
        <v>0.4</v>
      </c>
      <c r="E24" s="108" t="s">
        <v>804</v>
      </c>
      <c r="F24" s="104" t="s">
        <v>816</v>
      </c>
      <c r="G24" s="169">
        <v>22.6</v>
      </c>
      <c r="H24" s="169"/>
      <c r="I24" s="110">
        <v>9.0399999999999991</v>
      </c>
    </row>
    <row r="25" spans="1:9" ht="21.4" customHeight="1" thickBot="1" x14ac:dyDescent="0.25">
      <c r="A25" s="113"/>
      <c r="B25" s="168" t="s">
        <v>811</v>
      </c>
      <c r="C25" s="168"/>
      <c r="D25" s="107">
        <v>0.4</v>
      </c>
      <c r="E25" s="108" t="s">
        <v>804</v>
      </c>
      <c r="F25" s="104" t="s">
        <v>812</v>
      </c>
      <c r="G25" s="169">
        <v>18.149999999999999</v>
      </c>
      <c r="H25" s="169"/>
      <c r="I25" s="110">
        <v>7.26</v>
      </c>
    </row>
    <row r="26" spans="1:9" ht="15.2" customHeight="1" thickBot="1" x14ac:dyDescent="0.25">
      <c r="A26" s="113"/>
      <c r="B26" s="168" t="s">
        <v>817</v>
      </c>
      <c r="C26" s="168"/>
      <c r="D26" s="107">
        <v>1</v>
      </c>
      <c r="E26" s="108" t="s">
        <v>963</v>
      </c>
      <c r="F26" s="104" t="s">
        <v>818</v>
      </c>
      <c r="G26" s="169">
        <v>77.61</v>
      </c>
      <c r="H26" s="169"/>
      <c r="I26" s="110">
        <v>77.61</v>
      </c>
    </row>
    <row r="27" spans="1:9" ht="15.2" customHeight="1" thickBot="1" x14ac:dyDescent="0.25">
      <c r="A27" s="113"/>
      <c r="B27" s="168" t="s">
        <v>819</v>
      </c>
      <c r="C27" s="168"/>
      <c r="D27" s="107">
        <v>0.41</v>
      </c>
      <c r="E27" s="108" t="s">
        <v>820</v>
      </c>
      <c r="F27" s="104" t="s">
        <v>821</v>
      </c>
      <c r="G27" s="169">
        <v>141.24</v>
      </c>
      <c r="H27" s="169"/>
      <c r="I27" s="110">
        <v>57.91</v>
      </c>
    </row>
    <row r="28" spans="1:9" ht="15.2" customHeight="1" thickBot="1" x14ac:dyDescent="0.25">
      <c r="A28" s="113"/>
      <c r="B28" s="168" t="s">
        <v>822</v>
      </c>
      <c r="C28" s="168"/>
      <c r="D28" s="107">
        <v>0.1</v>
      </c>
      <c r="E28" s="108" t="s">
        <v>126</v>
      </c>
      <c r="F28" s="104" t="s">
        <v>823</v>
      </c>
      <c r="G28" s="169">
        <v>18.190000000000001</v>
      </c>
      <c r="H28" s="169"/>
      <c r="I28" s="110">
        <v>1.82</v>
      </c>
    </row>
    <row r="29" spans="1:9" ht="15.2" customHeight="1" thickBot="1" x14ac:dyDescent="0.25">
      <c r="A29" s="113"/>
      <c r="B29" s="113"/>
      <c r="C29" s="103"/>
      <c r="D29" s="107">
        <v>31.25</v>
      </c>
      <c r="E29" s="108" t="s">
        <v>798</v>
      </c>
      <c r="F29" s="104" t="s">
        <v>799</v>
      </c>
      <c r="G29" s="169">
        <v>153.63999999999999</v>
      </c>
      <c r="H29" s="170"/>
      <c r="I29" s="111">
        <v>48.01</v>
      </c>
    </row>
    <row r="30" spans="1:9" ht="15.4" customHeight="1" thickBot="1" x14ac:dyDescent="0.25">
      <c r="A30" s="113"/>
      <c r="B30" s="113"/>
      <c r="C30" s="103"/>
      <c r="D30" s="103"/>
      <c r="E30" s="103"/>
      <c r="F30" s="171" t="s">
        <v>813</v>
      </c>
      <c r="G30" s="171"/>
      <c r="H30" s="172">
        <v>201.65</v>
      </c>
      <c r="I30" s="172"/>
    </row>
    <row r="31" spans="1:9" ht="15.4" customHeight="1" thickBot="1" x14ac:dyDescent="0.25">
      <c r="A31" s="178" t="s">
        <v>824</v>
      </c>
      <c r="B31" s="178"/>
      <c r="C31" s="106" t="s">
        <v>76</v>
      </c>
      <c r="D31" s="179" t="s">
        <v>82</v>
      </c>
      <c r="E31" s="179"/>
      <c r="F31" s="179"/>
      <c r="G31" s="179"/>
      <c r="H31" s="179"/>
      <c r="I31" s="103"/>
    </row>
    <row r="32" spans="1:9" ht="21.4" customHeight="1" thickBot="1" x14ac:dyDescent="0.25">
      <c r="A32" s="113"/>
      <c r="B32" s="168" t="s">
        <v>811</v>
      </c>
      <c r="C32" s="168"/>
      <c r="D32" s="107">
        <v>0.05</v>
      </c>
      <c r="E32" s="108" t="s">
        <v>804</v>
      </c>
      <c r="F32" s="104" t="s">
        <v>812</v>
      </c>
      <c r="G32" s="169">
        <v>18.149999999999999</v>
      </c>
      <c r="H32" s="169"/>
      <c r="I32" s="110">
        <v>0.91</v>
      </c>
    </row>
    <row r="33" spans="1:9" ht="21.4" customHeight="1" thickBot="1" x14ac:dyDescent="0.25">
      <c r="A33" s="113"/>
      <c r="B33" s="168" t="s">
        <v>815</v>
      </c>
      <c r="C33" s="168"/>
      <c r="D33" s="107">
        <v>7.0000000000000007E-2</v>
      </c>
      <c r="E33" s="108" t="s">
        <v>804</v>
      </c>
      <c r="F33" s="104" t="s">
        <v>816</v>
      </c>
      <c r="G33" s="169">
        <v>22.6</v>
      </c>
      <c r="H33" s="169"/>
      <c r="I33" s="110">
        <v>1.58</v>
      </c>
    </row>
    <row r="34" spans="1:9" ht="15.2" customHeight="1" thickBot="1" x14ac:dyDescent="0.25">
      <c r="A34" s="113"/>
      <c r="B34" s="168" t="s">
        <v>825</v>
      </c>
      <c r="C34" s="168"/>
      <c r="D34" s="107">
        <v>0.01</v>
      </c>
      <c r="E34" s="108" t="s">
        <v>1718</v>
      </c>
      <c r="F34" s="104" t="s">
        <v>826</v>
      </c>
      <c r="G34" s="169">
        <v>14.08</v>
      </c>
      <c r="H34" s="169"/>
      <c r="I34" s="110">
        <v>0.14000000000000001</v>
      </c>
    </row>
    <row r="35" spans="1:9" ht="15.2" customHeight="1" thickBot="1" x14ac:dyDescent="0.25">
      <c r="A35" s="113"/>
      <c r="B35" s="168" t="s">
        <v>819</v>
      </c>
      <c r="C35" s="168"/>
      <c r="D35" s="107">
        <v>0.01</v>
      </c>
      <c r="E35" s="108" t="s">
        <v>820</v>
      </c>
      <c r="F35" s="104" t="s">
        <v>821</v>
      </c>
      <c r="G35" s="169">
        <v>141.24</v>
      </c>
      <c r="H35" s="169"/>
      <c r="I35" s="110">
        <v>1.41</v>
      </c>
    </row>
    <row r="36" spans="1:9" ht="15.2" customHeight="1" thickBot="1" x14ac:dyDescent="0.25">
      <c r="A36" s="113"/>
      <c r="B36" s="168" t="s">
        <v>827</v>
      </c>
      <c r="C36" s="168"/>
      <c r="D36" s="107">
        <v>3.0000000000000001E-3</v>
      </c>
      <c r="E36" s="108" t="s">
        <v>126</v>
      </c>
      <c r="F36" s="104" t="s">
        <v>828</v>
      </c>
      <c r="G36" s="169">
        <v>18.239999999999998</v>
      </c>
      <c r="H36" s="169"/>
      <c r="I36" s="110">
        <v>0.05</v>
      </c>
    </row>
    <row r="37" spans="1:9" ht="15.2" customHeight="1" thickBot="1" x14ac:dyDescent="0.25">
      <c r="A37" s="113"/>
      <c r="B37" s="168" t="s">
        <v>829</v>
      </c>
      <c r="C37" s="168"/>
      <c r="D37" s="107">
        <v>0.01</v>
      </c>
      <c r="E37" s="108" t="s">
        <v>820</v>
      </c>
      <c r="F37" s="104" t="s">
        <v>830</v>
      </c>
      <c r="G37" s="169">
        <v>82.51</v>
      </c>
      <c r="H37" s="169"/>
      <c r="I37" s="110">
        <v>0.83</v>
      </c>
    </row>
    <row r="38" spans="1:9" ht="15.2" customHeight="1" thickBot="1" x14ac:dyDescent="0.25">
      <c r="A38" s="113"/>
      <c r="B38" s="168" t="s">
        <v>831</v>
      </c>
      <c r="C38" s="168"/>
      <c r="D38" s="107">
        <v>2E-3</v>
      </c>
      <c r="E38" s="108" t="s">
        <v>126</v>
      </c>
      <c r="F38" s="104" t="s">
        <v>832</v>
      </c>
      <c r="G38" s="169">
        <v>22.81</v>
      </c>
      <c r="H38" s="169"/>
      <c r="I38" s="110">
        <v>0.05</v>
      </c>
    </row>
    <row r="39" spans="1:9" ht="15.2" customHeight="1" thickBot="1" x14ac:dyDescent="0.25">
      <c r="A39" s="113"/>
      <c r="B39" s="113"/>
      <c r="C39" s="103"/>
      <c r="D39" s="107">
        <v>31.25</v>
      </c>
      <c r="E39" s="108" t="s">
        <v>798</v>
      </c>
      <c r="F39" s="104" t="s">
        <v>799</v>
      </c>
      <c r="G39" s="169">
        <v>4.97</v>
      </c>
      <c r="H39" s="170"/>
      <c r="I39" s="111">
        <v>1.55</v>
      </c>
    </row>
    <row r="40" spans="1:9" ht="15.4" customHeight="1" thickBot="1" x14ac:dyDescent="0.25">
      <c r="A40" s="113"/>
      <c r="B40" s="113"/>
      <c r="C40" s="103"/>
      <c r="D40" s="103"/>
      <c r="E40" s="103"/>
      <c r="F40" s="171" t="s">
        <v>813</v>
      </c>
      <c r="G40" s="171"/>
      <c r="H40" s="172">
        <v>6.52</v>
      </c>
      <c r="I40" s="172"/>
    </row>
    <row r="41" spans="1:9" ht="15.4" customHeight="1" thickBot="1" x14ac:dyDescent="0.25">
      <c r="A41" s="178" t="s">
        <v>833</v>
      </c>
      <c r="B41" s="178"/>
      <c r="C41" s="106" t="s">
        <v>76</v>
      </c>
      <c r="D41" s="179" t="s">
        <v>85</v>
      </c>
      <c r="E41" s="179"/>
      <c r="F41" s="179"/>
      <c r="G41" s="179"/>
      <c r="H41" s="179"/>
      <c r="I41" s="103"/>
    </row>
    <row r="42" spans="1:9" ht="21.4" customHeight="1" thickBot="1" x14ac:dyDescent="0.25">
      <c r="A42" s="113"/>
      <c r="B42" s="168" t="s">
        <v>811</v>
      </c>
      <c r="C42" s="168"/>
      <c r="D42" s="107">
        <v>7.5</v>
      </c>
      <c r="E42" s="108" t="s">
        <v>804</v>
      </c>
      <c r="F42" s="104" t="s">
        <v>812</v>
      </c>
      <c r="G42" s="169">
        <v>18.149999999999999</v>
      </c>
      <c r="H42" s="169"/>
      <c r="I42" s="110">
        <v>136.13</v>
      </c>
    </row>
    <row r="43" spans="1:9" ht="21.4" customHeight="1" thickBot="1" x14ac:dyDescent="0.25">
      <c r="A43" s="113"/>
      <c r="B43" s="168" t="s">
        <v>815</v>
      </c>
      <c r="C43" s="168"/>
      <c r="D43" s="107">
        <v>6.7</v>
      </c>
      <c r="E43" s="108" t="s">
        <v>804</v>
      </c>
      <c r="F43" s="104" t="s">
        <v>816</v>
      </c>
      <c r="G43" s="169">
        <v>22.6</v>
      </c>
      <c r="H43" s="169"/>
      <c r="I43" s="110">
        <v>151.41999999999999</v>
      </c>
    </row>
    <row r="44" spans="1:9" ht="15.2" customHeight="1" thickBot="1" x14ac:dyDescent="0.25">
      <c r="A44" s="113"/>
      <c r="B44" s="168" t="s">
        <v>834</v>
      </c>
      <c r="C44" s="168"/>
      <c r="D44" s="107">
        <v>0.5</v>
      </c>
      <c r="E44" s="108" t="s">
        <v>200</v>
      </c>
      <c r="F44" s="104" t="s">
        <v>835</v>
      </c>
      <c r="G44" s="169">
        <v>0.65</v>
      </c>
      <c r="H44" s="169"/>
      <c r="I44" s="110">
        <v>0.33</v>
      </c>
    </row>
    <row r="45" spans="1:9" ht="15.2" customHeight="1" thickBot="1" x14ac:dyDescent="0.25">
      <c r="A45" s="113"/>
      <c r="B45" s="168" t="s">
        <v>836</v>
      </c>
      <c r="C45" s="168"/>
      <c r="D45" s="107">
        <v>0.02</v>
      </c>
      <c r="E45" s="108" t="s">
        <v>200</v>
      </c>
      <c r="F45" s="104" t="s">
        <v>837</v>
      </c>
      <c r="G45" s="169">
        <v>63.1</v>
      </c>
      <c r="H45" s="169"/>
      <c r="I45" s="110">
        <v>1.26</v>
      </c>
    </row>
    <row r="46" spans="1:9" ht="15.2" customHeight="1" thickBot="1" x14ac:dyDescent="0.25">
      <c r="A46" s="113"/>
      <c r="B46" s="168" t="s">
        <v>838</v>
      </c>
      <c r="C46" s="168"/>
      <c r="D46" s="107">
        <v>0.04</v>
      </c>
      <c r="E46" s="108" t="s">
        <v>200</v>
      </c>
      <c r="F46" s="104" t="s">
        <v>839</v>
      </c>
      <c r="G46" s="169">
        <v>1.5</v>
      </c>
      <c r="H46" s="169"/>
      <c r="I46" s="110">
        <v>0.06</v>
      </c>
    </row>
    <row r="47" spans="1:9" ht="15.2" customHeight="1" thickBot="1" x14ac:dyDescent="0.25">
      <c r="A47" s="113"/>
      <c r="B47" s="168" t="s">
        <v>840</v>
      </c>
      <c r="C47" s="168"/>
      <c r="D47" s="107">
        <v>4.2000000000000003E-2</v>
      </c>
      <c r="E47" s="108" t="s">
        <v>126</v>
      </c>
      <c r="F47" s="104" t="s">
        <v>841</v>
      </c>
      <c r="G47" s="169">
        <v>12.72</v>
      </c>
      <c r="H47" s="169"/>
      <c r="I47" s="110">
        <v>0.53</v>
      </c>
    </row>
    <row r="48" spans="1:9" ht="15.2" customHeight="1" thickBot="1" x14ac:dyDescent="0.25">
      <c r="A48" s="113"/>
      <c r="B48" s="168" t="s">
        <v>819</v>
      </c>
      <c r="C48" s="168"/>
      <c r="D48" s="107">
        <v>0.17</v>
      </c>
      <c r="E48" s="108" t="s">
        <v>820</v>
      </c>
      <c r="F48" s="104" t="s">
        <v>821</v>
      </c>
      <c r="G48" s="169">
        <v>141.24</v>
      </c>
      <c r="H48" s="169"/>
      <c r="I48" s="110">
        <v>24.01</v>
      </c>
    </row>
    <row r="49" spans="1:9" ht="15.2" customHeight="1" thickBot="1" x14ac:dyDescent="0.25">
      <c r="A49" s="113"/>
      <c r="B49" s="168" t="s">
        <v>842</v>
      </c>
      <c r="C49" s="168"/>
      <c r="D49" s="107">
        <v>0.05</v>
      </c>
      <c r="E49" s="108" t="s">
        <v>820</v>
      </c>
      <c r="F49" s="104" t="s">
        <v>843</v>
      </c>
      <c r="G49" s="169">
        <v>203.6</v>
      </c>
      <c r="H49" s="169"/>
      <c r="I49" s="110">
        <v>10.18</v>
      </c>
    </row>
    <row r="50" spans="1:9" ht="15.2" customHeight="1" thickBot="1" x14ac:dyDescent="0.25">
      <c r="A50" s="113"/>
      <c r="B50" s="168" t="s">
        <v>827</v>
      </c>
      <c r="C50" s="168"/>
      <c r="D50" s="107">
        <v>0.5</v>
      </c>
      <c r="E50" s="108" t="s">
        <v>126</v>
      </c>
      <c r="F50" s="104" t="s">
        <v>828</v>
      </c>
      <c r="G50" s="169">
        <v>18.239999999999998</v>
      </c>
      <c r="H50" s="169"/>
      <c r="I50" s="110">
        <v>9.1199999999999992</v>
      </c>
    </row>
    <row r="51" spans="1:9" ht="15.2" customHeight="1" thickBot="1" x14ac:dyDescent="0.25">
      <c r="A51" s="113"/>
      <c r="B51" s="168" t="s">
        <v>844</v>
      </c>
      <c r="C51" s="168"/>
      <c r="D51" s="107">
        <v>0.14000000000000001</v>
      </c>
      <c r="E51" s="108" t="s">
        <v>820</v>
      </c>
      <c r="F51" s="104" t="s">
        <v>845</v>
      </c>
      <c r="G51" s="169">
        <v>145.52000000000001</v>
      </c>
      <c r="H51" s="169"/>
      <c r="I51" s="110">
        <v>20.37</v>
      </c>
    </row>
    <row r="52" spans="1:9" ht="15.2" customHeight="1" thickBot="1" x14ac:dyDescent="0.25">
      <c r="A52" s="113"/>
      <c r="B52" s="168" t="s">
        <v>846</v>
      </c>
      <c r="C52" s="168"/>
      <c r="D52" s="107">
        <v>0.19</v>
      </c>
      <c r="E52" s="108" t="s">
        <v>200</v>
      </c>
      <c r="F52" s="104" t="s">
        <v>847</v>
      </c>
      <c r="G52" s="169">
        <v>17.010000000000002</v>
      </c>
      <c r="H52" s="169"/>
      <c r="I52" s="110">
        <v>3.23</v>
      </c>
    </row>
    <row r="53" spans="1:9" ht="15.2" customHeight="1" thickBot="1" x14ac:dyDescent="0.25">
      <c r="A53" s="113"/>
      <c r="B53" s="168" t="s">
        <v>848</v>
      </c>
      <c r="C53" s="168"/>
      <c r="D53" s="107">
        <v>0.82</v>
      </c>
      <c r="E53" s="108" t="s">
        <v>200</v>
      </c>
      <c r="F53" s="104" t="s">
        <v>849</v>
      </c>
      <c r="G53" s="169">
        <v>15.06</v>
      </c>
      <c r="H53" s="169"/>
      <c r="I53" s="110">
        <v>12.35</v>
      </c>
    </row>
    <row r="54" spans="1:9" ht="15.2" customHeight="1" thickBot="1" x14ac:dyDescent="0.25">
      <c r="A54" s="113"/>
      <c r="B54" s="168" t="s">
        <v>829</v>
      </c>
      <c r="C54" s="168"/>
      <c r="D54" s="107">
        <v>0.38</v>
      </c>
      <c r="E54" s="108" t="s">
        <v>820</v>
      </c>
      <c r="F54" s="104" t="s">
        <v>830</v>
      </c>
      <c r="G54" s="169">
        <v>82.51</v>
      </c>
      <c r="H54" s="169"/>
      <c r="I54" s="110">
        <v>31.35</v>
      </c>
    </row>
    <row r="55" spans="1:9" ht="15.2" customHeight="1" thickBot="1" x14ac:dyDescent="0.25">
      <c r="A55" s="113"/>
      <c r="B55" s="168" t="s">
        <v>850</v>
      </c>
      <c r="C55" s="168"/>
      <c r="D55" s="107">
        <v>0.02</v>
      </c>
      <c r="E55" s="108" t="s">
        <v>200</v>
      </c>
      <c r="F55" s="104" t="s">
        <v>851</v>
      </c>
      <c r="G55" s="169">
        <v>6.5</v>
      </c>
      <c r="H55" s="169"/>
      <c r="I55" s="110">
        <v>0.13</v>
      </c>
    </row>
    <row r="56" spans="1:9" ht="15.2" customHeight="1" thickBot="1" x14ac:dyDescent="0.25">
      <c r="A56" s="113"/>
      <c r="B56" s="168" t="s">
        <v>852</v>
      </c>
      <c r="C56" s="168"/>
      <c r="D56" s="107">
        <v>0.02</v>
      </c>
      <c r="E56" s="108" t="s">
        <v>200</v>
      </c>
      <c r="F56" s="104" t="s">
        <v>853</v>
      </c>
      <c r="G56" s="169">
        <v>22.7</v>
      </c>
      <c r="H56" s="169"/>
      <c r="I56" s="110">
        <v>0.45</v>
      </c>
    </row>
    <row r="57" spans="1:9" ht="15.2" customHeight="1" thickBot="1" x14ac:dyDescent="0.25">
      <c r="A57" s="113"/>
      <c r="B57" s="113"/>
      <c r="C57" s="103"/>
      <c r="D57" s="107">
        <v>31.25</v>
      </c>
      <c r="E57" s="108" t="s">
        <v>798</v>
      </c>
      <c r="F57" s="104" t="s">
        <v>799</v>
      </c>
      <c r="G57" s="169">
        <v>400.92</v>
      </c>
      <c r="H57" s="170"/>
      <c r="I57" s="111">
        <v>125.29</v>
      </c>
    </row>
    <row r="58" spans="1:9" ht="15.4" customHeight="1" thickBot="1" x14ac:dyDescent="0.25">
      <c r="A58" s="113"/>
      <c r="B58" s="113"/>
      <c r="C58" s="103"/>
      <c r="D58" s="103"/>
      <c r="E58" s="103"/>
      <c r="F58" s="171" t="s">
        <v>813</v>
      </c>
      <c r="G58" s="171"/>
      <c r="H58" s="172">
        <v>526.21</v>
      </c>
      <c r="I58" s="172"/>
    </row>
    <row r="59" spans="1:9" ht="15.4" customHeight="1" thickBot="1" x14ac:dyDescent="0.25">
      <c r="A59" s="178" t="s">
        <v>854</v>
      </c>
      <c r="B59" s="178"/>
      <c r="C59" s="106" t="s">
        <v>76</v>
      </c>
      <c r="D59" s="179" t="s">
        <v>88</v>
      </c>
      <c r="E59" s="179"/>
      <c r="F59" s="179"/>
      <c r="G59" s="179"/>
      <c r="H59" s="179"/>
      <c r="I59" s="103"/>
    </row>
    <row r="60" spans="1:9" ht="21.4" customHeight="1" thickBot="1" x14ac:dyDescent="0.25">
      <c r="A60" s="113"/>
      <c r="B60" s="168" t="s">
        <v>811</v>
      </c>
      <c r="C60" s="168"/>
      <c r="D60" s="107">
        <v>0.4</v>
      </c>
      <c r="E60" s="108" t="s">
        <v>804</v>
      </c>
      <c r="F60" s="104" t="s">
        <v>812</v>
      </c>
      <c r="G60" s="169">
        <v>18.149999999999999</v>
      </c>
      <c r="H60" s="169"/>
      <c r="I60" s="110">
        <v>7.26</v>
      </c>
    </row>
    <row r="61" spans="1:9" ht="21.4" customHeight="1" thickBot="1" x14ac:dyDescent="0.25">
      <c r="A61" s="113"/>
      <c r="B61" s="168" t="s">
        <v>815</v>
      </c>
      <c r="C61" s="168"/>
      <c r="D61" s="107">
        <v>0.4</v>
      </c>
      <c r="E61" s="108" t="s">
        <v>804</v>
      </c>
      <c r="F61" s="104" t="s">
        <v>816</v>
      </c>
      <c r="G61" s="169">
        <v>22.6</v>
      </c>
      <c r="H61" s="169"/>
      <c r="I61" s="110">
        <v>9.0399999999999991</v>
      </c>
    </row>
    <row r="62" spans="1:9" ht="15.2" customHeight="1" thickBot="1" x14ac:dyDescent="0.25">
      <c r="A62" s="113"/>
      <c r="B62" s="168" t="s">
        <v>819</v>
      </c>
      <c r="C62" s="168"/>
      <c r="D62" s="107">
        <v>0.13500000000000001</v>
      </c>
      <c r="E62" s="108" t="s">
        <v>820</v>
      </c>
      <c r="F62" s="104" t="s">
        <v>821</v>
      </c>
      <c r="G62" s="169">
        <v>141.24</v>
      </c>
      <c r="H62" s="169"/>
      <c r="I62" s="110">
        <v>19.07</v>
      </c>
    </row>
    <row r="63" spans="1:9" ht="15.2" customHeight="1" thickBot="1" x14ac:dyDescent="0.25">
      <c r="A63" s="113"/>
      <c r="B63" s="168" t="s">
        <v>855</v>
      </c>
      <c r="C63" s="168"/>
      <c r="D63" s="107">
        <v>1.05</v>
      </c>
      <c r="E63" s="108" t="s">
        <v>856</v>
      </c>
      <c r="F63" s="104" t="s">
        <v>857</v>
      </c>
      <c r="G63" s="169">
        <v>74.55</v>
      </c>
      <c r="H63" s="169"/>
      <c r="I63" s="110">
        <v>78.28</v>
      </c>
    </row>
    <row r="64" spans="1:9" ht="15.2" customHeight="1" thickBot="1" x14ac:dyDescent="0.25">
      <c r="A64" s="113"/>
      <c r="B64" s="168" t="s">
        <v>827</v>
      </c>
      <c r="C64" s="168"/>
      <c r="D64" s="107">
        <v>0.14000000000000001</v>
      </c>
      <c r="E64" s="108" t="s">
        <v>126</v>
      </c>
      <c r="F64" s="104" t="s">
        <v>828</v>
      </c>
      <c r="G64" s="169">
        <v>18.239999999999998</v>
      </c>
      <c r="H64" s="169"/>
      <c r="I64" s="110">
        <v>2.5499999999999998</v>
      </c>
    </row>
    <row r="65" spans="1:9" ht="15.2" customHeight="1" thickBot="1" x14ac:dyDescent="0.25">
      <c r="A65" s="113"/>
      <c r="B65" s="113"/>
      <c r="C65" s="103"/>
      <c r="D65" s="107">
        <v>31.25</v>
      </c>
      <c r="E65" s="108" t="s">
        <v>798</v>
      </c>
      <c r="F65" s="104" t="s">
        <v>799</v>
      </c>
      <c r="G65" s="169">
        <v>116.2</v>
      </c>
      <c r="H65" s="170"/>
      <c r="I65" s="111">
        <v>36.31</v>
      </c>
    </row>
    <row r="66" spans="1:9" ht="15.4" customHeight="1" thickBot="1" x14ac:dyDescent="0.25">
      <c r="A66" s="113"/>
      <c r="B66" s="113"/>
      <c r="C66" s="103"/>
      <c r="D66" s="103"/>
      <c r="E66" s="103"/>
      <c r="F66" s="171" t="s">
        <v>813</v>
      </c>
      <c r="G66" s="171"/>
      <c r="H66" s="172">
        <v>152.51</v>
      </c>
      <c r="I66" s="172"/>
    </row>
    <row r="67" spans="1:9" ht="17.649999999999999" customHeight="1" thickBot="1" x14ac:dyDescent="0.25">
      <c r="A67" s="113"/>
      <c r="B67" s="113"/>
      <c r="C67" s="103"/>
      <c r="D67" s="177" t="s">
        <v>858</v>
      </c>
      <c r="E67" s="177"/>
      <c r="F67" s="177"/>
      <c r="G67" s="177"/>
      <c r="H67" s="177"/>
      <c r="I67" s="103"/>
    </row>
    <row r="68" spans="1:9" ht="15.4" customHeight="1" thickBot="1" x14ac:dyDescent="0.25">
      <c r="A68" s="178" t="s">
        <v>859</v>
      </c>
      <c r="B68" s="178"/>
      <c r="C68" s="106" t="s">
        <v>92</v>
      </c>
      <c r="D68" s="179" t="s">
        <v>91</v>
      </c>
      <c r="E68" s="179"/>
      <c r="F68" s="179"/>
      <c r="G68" s="179"/>
      <c r="H68" s="179"/>
      <c r="I68" s="103"/>
    </row>
    <row r="69" spans="1:9" ht="21.4" customHeight="1" thickBot="1" x14ac:dyDescent="0.25">
      <c r="A69" s="113"/>
      <c r="B69" s="168" t="s">
        <v>811</v>
      </c>
      <c r="C69" s="168"/>
      <c r="D69" s="107">
        <v>4</v>
      </c>
      <c r="E69" s="108" t="s">
        <v>804</v>
      </c>
      <c r="F69" s="104" t="s">
        <v>812</v>
      </c>
      <c r="G69" s="169">
        <v>18.149999999999999</v>
      </c>
      <c r="H69" s="169"/>
      <c r="I69" s="110">
        <v>72.599999999999994</v>
      </c>
    </row>
    <row r="70" spans="1:9" ht="15.2" customHeight="1" thickBot="1" x14ac:dyDescent="0.25">
      <c r="A70" s="113"/>
      <c r="B70" s="113"/>
      <c r="C70" s="103"/>
      <c r="D70" s="107">
        <v>31.25</v>
      </c>
      <c r="E70" s="108" t="s">
        <v>798</v>
      </c>
      <c r="F70" s="104" t="s">
        <v>799</v>
      </c>
      <c r="G70" s="169">
        <v>72.599999999999994</v>
      </c>
      <c r="H70" s="170"/>
      <c r="I70" s="111">
        <v>22.69</v>
      </c>
    </row>
    <row r="71" spans="1:9" ht="15.4" customHeight="1" thickBot="1" x14ac:dyDescent="0.25">
      <c r="A71" s="113"/>
      <c r="B71" s="113"/>
      <c r="C71" s="103"/>
      <c r="D71" s="103"/>
      <c r="E71" s="103"/>
      <c r="F71" s="171" t="s">
        <v>860</v>
      </c>
      <c r="G71" s="171"/>
      <c r="H71" s="172">
        <v>95.29</v>
      </c>
      <c r="I71" s="172"/>
    </row>
    <row r="72" spans="1:9" ht="22.15" customHeight="1" thickBot="1" x14ac:dyDescent="0.25">
      <c r="A72" s="178" t="s">
        <v>861</v>
      </c>
      <c r="B72" s="178"/>
      <c r="C72" s="106" t="s">
        <v>92</v>
      </c>
      <c r="D72" s="179" t="s">
        <v>96</v>
      </c>
      <c r="E72" s="179"/>
      <c r="F72" s="179"/>
      <c r="G72" s="179"/>
      <c r="H72" s="179"/>
      <c r="I72" s="103"/>
    </row>
    <row r="73" spans="1:9" ht="21.4" customHeight="1" thickBot="1" x14ac:dyDescent="0.25">
      <c r="A73" s="113"/>
      <c r="B73" s="168" t="s">
        <v>862</v>
      </c>
      <c r="C73" s="168"/>
      <c r="D73" s="107">
        <v>0.65</v>
      </c>
      <c r="E73" s="108" t="s">
        <v>804</v>
      </c>
      <c r="F73" s="104" t="s">
        <v>812</v>
      </c>
      <c r="G73" s="169">
        <v>19.059999999999999</v>
      </c>
      <c r="H73" s="169"/>
      <c r="I73" s="110">
        <v>12.39</v>
      </c>
    </row>
    <row r="74" spans="1:9" ht="49.15" customHeight="1" thickBot="1" x14ac:dyDescent="0.25">
      <c r="A74" s="113"/>
      <c r="B74" s="168" t="s">
        <v>863</v>
      </c>
      <c r="C74" s="168"/>
      <c r="D74" s="107">
        <v>0.27400000000000002</v>
      </c>
      <c r="E74" s="108" t="s">
        <v>864</v>
      </c>
      <c r="F74" s="104" t="s">
        <v>865</v>
      </c>
      <c r="G74" s="169">
        <v>29.07</v>
      </c>
      <c r="H74" s="169"/>
      <c r="I74" s="110">
        <v>7.97</v>
      </c>
    </row>
    <row r="75" spans="1:9" ht="49.15" customHeight="1" thickBot="1" x14ac:dyDescent="0.25">
      <c r="A75" s="113"/>
      <c r="B75" s="168" t="s">
        <v>866</v>
      </c>
      <c r="C75" s="168"/>
      <c r="D75" s="107">
        <v>0.254</v>
      </c>
      <c r="E75" s="108" t="s">
        <v>867</v>
      </c>
      <c r="F75" s="104" t="s">
        <v>868</v>
      </c>
      <c r="G75" s="169">
        <v>23.36</v>
      </c>
      <c r="H75" s="169"/>
      <c r="I75" s="110">
        <v>5.93</v>
      </c>
    </row>
    <row r="76" spans="1:9" ht="30.6" customHeight="1" thickBot="1" x14ac:dyDescent="0.25">
      <c r="A76" s="113"/>
      <c r="B76" s="168" t="s">
        <v>869</v>
      </c>
      <c r="C76" s="168"/>
      <c r="D76" s="107">
        <v>1</v>
      </c>
      <c r="E76" s="108" t="s">
        <v>92</v>
      </c>
      <c r="F76" s="104" t="s">
        <v>870</v>
      </c>
      <c r="G76" s="169">
        <v>2.13</v>
      </c>
      <c r="H76" s="169"/>
      <c r="I76" s="110">
        <v>2.13</v>
      </c>
    </row>
    <row r="77" spans="1:9" ht="15.2" customHeight="1" thickBot="1" x14ac:dyDescent="0.25">
      <c r="A77" s="113"/>
      <c r="B77" s="113"/>
      <c r="C77" s="103"/>
      <c r="D77" s="107">
        <v>31.25</v>
      </c>
      <c r="E77" s="108" t="s">
        <v>798</v>
      </c>
      <c r="F77" s="104" t="s">
        <v>799</v>
      </c>
      <c r="G77" s="169">
        <v>28.42</v>
      </c>
      <c r="H77" s="170"/>
      <c r="I77" s="111">
        <v>8.8800000000000008</v>
      </c>
    </row>
    <row r="78" spans="1:9" ht="15.4" customHeight="1" thickBot="1" x14ac:dyDescent="0.25">
      <c r="A78" s="113"/>
      <c r="B78" s="113"/>
      <c r="C78" s="103"/>
      <c r="D78" s="103"/>
      <c r="E78" s="103"/>
      <c r="F78" s="171" t="s">
        <v>860</v>
      </c>
      <c r="G78" s="171"/>
      <c r="H78" s="172">
        <v>37.299999999999997</v>
      </c>
      <c r="I78" s="172"/>
    </row>
    <row r="79" spans="1:9" ht="15.4" customHeight="1" thickBot="1" x14ac:dyDescent="0.25">
      <c r="A79" s="178" t="s">
        <v>871</v>
      </c>
      <c r="B79" s="178"/>
      <c r="C79" s="106" t="s">
        <v>92</v>
      </c>
      <c r="D79" s="179" t="s">
        <v>99</v>
      </c>
      <c r="E79" s="179"/>
      <c r="F79" s="179"/>
      <c r="G79" s="179"/>
      <c r="H79" s="179"/>
      <c r="I79" s="103"/>
    </row>
    <row r="80" spans="1:9" ht="21.4" customHeight="1" thickBot="1" x14ac:dyDescent="0.25">
      <c r="A80" s="113"/>
      <c r="B80" s="168" t="s">
        <v>811</v>
      </c>
      <c r="C80" s="168"/>
      <c r="D80" s="107">
        <v>3</v>
      </c>
      <c r="E80" s="108" t="s">
        <v>804</v>
      </c>
      <c r="F80" s="104" t="s">
        <v>812</v>
      </c>
      <c r="G80" s="169">
        <v>18.149999999999999</v>
      </c>
      <c r="H80" s="169"/>
      <c r="I80" s="110">
        <v>54.45</v>
      </c>
    </row>
    <row r="81" spans="1:9" ht="15.2" customHeight="1" thickBot="1" x14ac:dyDescent="0.25">
      <c r="A81" s="113"/>
      <c r="B81" s="168" t="s">
        <v>872</v>
      </c>
      <c r="C81" s="168"/>
      <c r="D81" s="107">
        <v>0.3</v>
      </c>
      <c r="E81" s="108" t="s">
        <v>1719</v>
      </c>
      <c r="F81" s="104" t="s">
        <v>873</v>
      </c>
      <c r="G81" s="169">
        <v>8.74</v>
      </c>
      <c r="H81" s="169"/>
      <c r="I81" s="110">
        <v>2.62</v>
      </c>
    </row>
    <row r="82" spans="1:9" ht="15.2" customHeight="1" thickBot="1" x14ac:dyDescent="0.25">
      <c r="A82" s="113"/>
      <c r="B82" s="168" t="s">
        <v>874</v>
      </c>
      <c r="C82" s="168"/>
      <c r="D82" s="107">
        <v>1.25</v>
      </c>
      <c r="E82" s="108" t="s">
        <v>885</v>
      </c>
      <c r="F82" s="104" t="s">
        <v>875</v>
      </c>
      <c r="G82" s="169">
        <v>59.46</v>
      </c>
      <c r="H82" s="169"/>
      <c r="I82" s="110">
        <v>74.33</v>
      </c>
    </row>
    <row r="83" spans="1:9" ht="15.2" customHeight="1" thickBot="1" x14ac:dyDescent="0.25">
      <c r="A83" s="113"/>
      <c r="B83" s="113"/>
      <c r="C83" s="103"/>
      <c r="D83" s="107">
        <v>31.25</v>
      </c>
      <c r="E83" s="108" t="s">
        <v>798</v>
      </c>
      <c r="F83" s="104" t="s">
        <v>799</v>
      </c>
      <c r="G83" s="169">
        <v>131.4</v>
      </c>
      <c r="H83" s="170"/>
      <c r="I83" s="111">
        <v>41.06</v>
      </c>
    </row>
    <row r="84" spans="1:9" ht="15.4" customHeight="1" thickBot="1" x14ac:dyDescent="0.25">
      <c r="A84" s="113"/>
      <c r="B84" s="113"/>
      <c r="C84" s="103"/>
      <c r="D84" s="103"/>
      <c r="E84" s="103"/>
      <c r="F84" s="171" t="s">
        <v>860</v>
      </c>
      <c r="G84" s="171"/>
      <c r="H84" s="172">
        <v>172.46</v>
      </c>
      <c r="I84" s="172"/>
    </row>
    <row r="85" spans="1:9" ht="17.649999999999999" customHeight="1" thickBot="1" x14ac:dyDescent="0.25">
      <c r="A85" s="113"/>
      <c r="B85" s="113"/>
      <c r="C85" s="103"/>
      <c r="D85" s="177" t="s">
        <v>876</v>
      </c>
      <c r="E85" s="177"/>
      <c r="F85" s="177"/>
      <c r="G85" s="177"/>
      <c r="H85" s="177"/>
      <c r="I85" s="103"/>
    </row>
    <row r="86" spans="1:9" ht="15.4" customHeight="1" thickBot="1" x14ac:dyDescent="0.25">
      <c r="A86" s="113"/>
      <c r="B86" s="113"/>
      <c r="C86" s="103"/>
      <c r="D86" s="171" t="s">
        <v>877</v>
      </c>
      <c r="E86" s="171"/>
      <c r="F86" s="171"/>
      <c r="G86" s="171"/>
      <c r="H86" s="171"/>
      <c r="I86" s="103"/>
    </row>
    <row r="87" spans="1:9" ht="15.4" customHeight="1" thickBot="1" x14ac:dyDescent="0.25">
      <c r="A87" s="178" t="s">
        <v>878</v>
      </c>
      <c r="B87" s="178"/>
      <c r="C87" s="106" t="s">
        <v>92</v>
      </c>
      <c r="D87" s="179" t="s">
        <v>104</v>
      </c>
      <c r="E87" s="179"/>
      <c r="F87" s="179"/>
      <c r="G87" s="179"/>
      <c r="H87" s="179"/>
      <c r="I87" s="103"/>
    </row>
    <row r="88" spans="1:9" ht="21.4" customHeight="1" thickBot="1" x14ac:dyDescent="0.25">
      <c r="A88" s="113"/>
      <c r="B88" s="168" t="s">
        <v>879</v>
      </c>
      <c r="C88" s="168"/>
      <c r="D88" s="107">
        <v>2</v>
      </c>
      <c r="E88" s="108" t="s">
        <v>804</v>
      </c>
      <c r="F88" s="104" t="s">
        <v>880</v>
      </c>
      <c r="G88" s="169">
        <v>22.8</v>
      </c>
      <c r="H88" s="169"/>
      <c r="I88" s="110">
        <v>45.6</v>
      </c>
    </row>
    <row r="89" spans="1:9" ht="21.4" customHeight="1" thickBot="1" x14ac:dyDescent="0.25">
      <c r="A89" s="113"/>
      <c r="B89" s="168" t="s">
        <v>811</v>
      </c>
      <c r="C89" s="168"/>
      <c r="D89" s="107">
        <v>16</v>
      </c>
      <c r="E89" s="108" t="s">
        <v>804</v>
      </c>
      <c r="F89" s="104" t="s">
        <v>812</v>
      </c>
      <c r="G89" s="169">
        <v>18.149999999999999</v>
      </c>
      <c r="H89" s="169"/>
      <c r="I89" s="110">
        <v>290.39999999999998</v>
      </c>
    </row>
    <row r="90" spans="1:9" ht="15.2" customHeight="1" thickBot="1" x14ac:dyDescent="0.25">
      <c r="A90" s="113"/>
      <c r="B90" s="168" t="s">
        <v>881</v>
      </c>
      <c r="C90" s="168"/>
      <c r="D90" s="107">
        <v>4.0250000000000004</v>
      </c>
      <c r="E90" s="108" t="s">
        <v>882</v>
      </c>
      <c r="F90" s="104" t="s">
        <v>883</v>
      </c>
      <c r="G90" s="169">
        <v>48.54</v>
      </c>
      <c r="H90" s="169"/>
      <c r="I90" s="110">
        <v>195.37</v>
      </c>
    </row>
    <row r="91" spans="1:9" ht="15.2" customHeight="1" thickBot="1" x14ac:dyDescent="0.25">
      <c r="A91" s="113"/>
      <c r="B91" s="168" t="s">
        <v>884</v>
      </c>
      <c r="C91" s="168"/>
      <c r="D91" s="107">
        <v>0.9</v>
      </c>
      <c r="E91" s="108" t="s">
        <v>885</v>
      </c>
      <c r="F91" s="104" t="s">
        <v>886</v>
      </c>
      <c r="G91" s="169">
        <v>227.92</v>
      </c>
      <c r="H91" s="169"/>
      <c r="I91" s="110">
        <v>205.13</v>
      </c>
    </row>
    <row r="92" spans="1:9" ht="15.2" customHeight="1" thickBot="1" x14ac:dyDescent="0.25">
      <c r="A92" s="113"/>
      <c r="B92" s="168" t="s">
        <v>887</v>
      </c>
      <c r="C92" s="168"/>
      <c r="D92" s="107">
        <v>0.7</v>
      </c>
      <c r="E92" s="108" t="s">
        <v>885</v>
      </c>
      <c r="F92" s="104" t="s">
        <v>888</v>
      </c>
      <c r="G92" s="169">
        <v>86.21</v>
      </c>
      <c r="H92" s="169"/>
      <c r="I92" s="110">
        <v>60.35</v>
      </c>
    </row>
    <row r="93" spans="1:9" ht="15.2" customHeight="1" thickBot="1" x14ac:dyDescent="0.25">
      <c r="A93" s="113"/>
      <c r="B93" s="113"/>
      <c r="C93" s="103"/>
      <c r="D93" s="107">
        <v>31.25</v>
      </c>
      <c r="E93" s="108" t="s">
        <v>798</v>
      </c>
      <c r="F93" s="104" t="s">
        <v>799</v>
      </c>
      <c r="G93" s="169">
        <v>796.85</v>
      </c>
      <c r="H93" s="170"/>
      <c r="I93" s="111">
        <v>249.02</v>
      </c>
    </row>
    <row r="94" spans="1:9" ht="15.4" customHeight="1" thickBot="1" x14ac:dyDescent="0.25">
      <c r="A94" s="113"/>
      <c r="B94" s="113"/>
      <c r="C94" s="103"/>
      <c r="D94" s="103"/>
      <c r="E94" s="103"/>
      <c r="F94" s="171" t="s">
        <v>860</v>
      </c>
      <c r="G94" s="171"/>
      <c r="H94" s="172">
        <v>1045.8699999999999</v>
      </c>
      <c r="I94" s="172"/>
    </row>
    <row r="95" spans="1:9" ht="22.15" customHeight="1" thickBot="1" x14ac:dyDescent="0.25">
      <c r="A95" s="178" t="s">
        <v>889</v>
      </c>
      <c r="B95" s="178"/>
      <c r="C95" s="106" t="s">
        <v>92</v>
      </c>
      <c r="D95" s="179" t="s">
        <v>118</v>
      </c>
      <c r="E95" s="179"/>
      <c r="F95" s="179"/>
      <c r="G95" s="179"/>
      <c r="H95" s="179"/>
      <c r="I95" s="103"/>
    </row>
    <row r="96" spans="1:9" ht="21.4" customHeight="1" thickBot="1" x14ac:dyDescent="0.25">
      <c r="A96" s="113"/>
      <c r="B96" s="168" t="s">
        <v>890</v>
      </c>
      <c r="C96" s="168"/>
      <c r="D96" s="107">
        <v>1</v>
      </c>
      <c r="E96" s="108" t="s">
        <v>92</v>
      </c>
      <c r="F96" s="104" t="s">
        <v>148</v>
      </c>
      <c r="G96" s="169">
        <v>864.02</v>
      </c>
      <c r="H96" s="169"/>
      <c r="I96" s="110">
        <v>864.02</v>
      </c>
    </row>
    <row r="97" spans="1:9" ht="30.6" customHeight="1" thickBot="1" x14ac:dyDescent="0.25">
      <c r="A97" s="113"/>
      <c r="B97" s="168" t="s">
        <v>891</v>
      </c>
      <c r="C97" s="168"/>
      <c r="D97" s="107">
        <v>12</v>
      </c>
      <c r="E97" s="108" t="s">
        <v>76</v>
      </c>
      <c r="F97" s="104" t="s">
        <v>892</v>
      </c>
      <c r="G97" s="169">
        <v>98.43</v>
      </c>
      <c r="H97" s="169"/>
      <c r="I97" s="110">
        <v>1181.1600000000001</v>
      </c>
    </row>
    <row r="98" spans="1:9" ht="15.2" customHeight="1" thickBot="1" x14ac:dyDescent="0.25">
      <c r="A98" s="113"/>
      <c r="B98" s="168" t="s">
        <v>893</v>
      </c>
      <c r="C98" s="168"/>
      <c r="D98" s="107">
        <v>12</v>
      </c>
      <c r="E98" s="108" t="s">
        <v>76</v>
      </c>
      <c r="F98" s="104" t="s">
        <v>894</v>
      </c>
      <c r="G98" s="169">
        <v>5.28</v>
      </c>
      <c r="H98" s="169"/>
      <c r="I98" s="110">
        <v>63.36</v>
      </c>
    </row>
    <row r="99" spans="1:9" ht="15.2" customHeight="1" thickBot="1" x14ac:dyDescent="0.25">
      <c r="A99" s="113"/>
      <c r="B99" s="168" t="s">
        <v>895</v>
      </c>
      <c r="C99" s="168"/>
      <c r="D99" s="107">
        <v>80</v>
      </c>
      <c r="E99" s="108" t="s">
        <v>126</v>
      </c>
      <c r="F99" s="104" t="s">
        <v>896</v>
      </c>
      <c r="G99" s="169">
        <v>15.09</v>
      </c>
      <c r="H99" s="169"/>
      <c r="I99" s="110">
        <v>1207.2</v>
      </c>
    </row>
    <row r="100" spans="1:9" ht="15.2" customHeight="1" thickBot="1" x14ac:dyDescent="0.25">
      <c r="A100" s="113"/>
      <c r="B100" s="113"/>
      <c r="C100" s="103"/>
      <c r="D100" s="107">
        <v>31.25</v>
      </c>
      <c r="E100" s="108" t="s">
        <v>798</v>
      </c>
      <c r="F100" s="104" t="s">
        <v>799</v>
      </c>
      <c r="G100" s="169">
        <v>3315.74</v>
      </c>
      <c r="H100" s="170"/>
      <c r="I100" s="111">
        <v>1036.17</v>
      </c>
    </row>
    <row r="101" spans="1:9" ht="15.4" customHeight="1" thickBot="1" x14ac:dyDescent="0.25">
      <c r="A101" s="113"/>
      <c r="B101" s="113"/>
      <c r="C101" s="103"/>
      <c r="D101" s="103"/>
      <c r="E101" s="103"/>
      <c r="F101" s="171" t="s">
        <v>860</v>
      </c>
      <c r="G101" s="171"/>
      <c r="H101" s="172">
        <v>4351.91</v>
      </c>
      <c r="I101" s="172"/>
    </row>
    <row r="102" spans="1:9" ht="15.4" customHeight="1" thickBot="1" x14ac:dyDescent="0.25">
      <c r="A102" s="113"/>
      <c r="B102" s="113"/>
      <c r="C102" s="103"/>
      <c r="D102" s="171" t="s">
        <v>897</v>
      </c>
      <c r="E102" s="171"/>
      <c r="F102" s="171"/>
      <c r="G102" s="171"/>
      <c r="H102" s="171"/>
      <c r="I102" s="103"/>
    </row>
    <row r="103" spans="1:9" ht="15.4" customHeight="1" thickBot="1" x14ac:dyDescent="0.25">
      <c r="A103" s="178" t="s">
        <v>898</v>
      </c>
      <c r="B103" s="178"/>
      <c r="C103" s="106" t="s">
        <v>92</v>
      </c>
      <c r="D103" s="179" t="s">
        <v>112</v>
      </c>
      <c r="E103" s="179"/>
      <c r="F103" s="179"/>
      <c r="G103" s="179"/>
      <c r="H103" s="179"/>
      <c r="I103" s="103"/>
    </row>
    <row r="104" spans="1:9" ht="15.2" customHeight="1" thickBot="1" x14ac:dyDescent="0.25">
      <c r="A104" s="113"/>
      <c r="B104" s="168" t="s">
        <v>899</v>
      </c>
      <c r="C104" s="168"/>
      <c r="D104" s="107">
        <v>12</v>
      </c>
      <c r="E104" s="108" t="s">
        <v>76</v>
      </c>
      <c r="F104" s="104" t="s">
        <v>140</v>
      </c>
      <c r="G104" s="169">
        <v>102.02</v>
      </c>
      <c r="H104" s="169"/>
      <c r="I104" s="110">
        <v>1224.24</v>
      </c>
    </row>
    <row r="105" spans="1:9" ht="15.2" customHeight="1" thickBot="1" x14ac:dyDescent="0.25">
      <c r="A105" s="113"/>
      <c r="B105" s="168" t="s">
        <v>895</v>
      </c>
      <c r="C105" s="168"/>
      <c r="D105" s="107">
        <v>45</v>
      </c>
      <c r="E105" s="108" t="s">
        <v>126</v>
      </c>
      <c r="F105" s="104" t="s">
        <v>896</v>
      </c>
      <c r="G105" s="169">
        <v>15.09</v>
      </c>
      <c r="H105" s="169"/>
      <c r="I105" s="110">
        <v>679.05</v>
      </c>
    </row>
    <row r="106" spans="1:9" ht="21.4" customHeight="1" thickBot="1" x14ac:dyDescent="0.25">
      <c r="A106" s="113"/>
      <c r="B106" s="168" t="s">
        <v>900</v>
      </c>
      <c r="C106" s="168"/>
      <c r="D106" s="107">
        <v>1</v>
      </c>
      <c r="E106" s="108" t="s">
        <v>92</v>
      </c>
      <c r="F106" s="104" t="s">
        <v>901</v>
      </c>
      <c r="G106" s="169">
        <v>821.48</v>
      </c>
      <c r="H106" s="169"/>
      <c r="I106" s="110">
        <v>821.48</v>
      </c>
    </row>
    <row r="107" spans="1:9" ht="15.2" customHeight="1" thickBot="1" x14ac:dyDescent="0.25">
      <c r="A107" s="113"/>
      <c r="B107" s="168" t="s">
        <v>893</v>
      </c>
      <c r="C107" s="168"/>
      <c r="D107" s="107">
        <v>12</v>
      </c>
      <c r="E107" s="108" t="s">
        <v>76</v>
      </c>
      <c r="F107" s="104" t="s">
        <v>894</v>
      </c>
      <c r="G107" s="169">
        <v>5.28</v>
      </c>
      <c r="H107" s="169"/>
      <c r="I107" s="110">
        <v>63.36</v>
      </c>
    </row>
    <row r="108" spans="1:9" ht="15.2" customHeight="1" thickBot="1" x14ac:dyDescent="0.25">
      <c r="A108" s="113"/>
      <c r="B108" s="113"/>
      <c r="C108" s="103"/>
      <c r="D108" s="107">
        <v>31.25</v>
      </c>
      <c r="E108" s="108" t="s">
        <v>798</v>
      </c>
      <c r="F108" s="104" t="s">
        <v>799</v>
      </c>
      <c r="G108" s="169">
        <v>2788.13</v>
      </c>
      <c r="H108" s="170"/>
      <c r="I108" s="111">
        <v>871.29</v>
      </c>
    </row>
    <row r="109" spans="1:9" ht="15.4" customHeight="1" thickBot="1" x14ac:dyDescent="0.25">
      <c r="A109" s="113"/>
      <c r="B109" s="113"/>
      <c r="C109" s="103"/>
      <c r="D109" s="103"/>
      <c r="E109" s="103"/>
      <c r="F109" s="171" t="s">
        <v>860</v>
      </c>
      <c r="G109" s="171"/>
      <c r="H109" s="172">
        <v>3659.42</v>
      </c>
      <c r="I109" s="172"/>
    </row>
    <row r="110" spans="1:9" ht="17.649999999999999" customHeight="1" thickBot="1" x14ac:dyDescent="0.25">
      <c r="A110" s="113"/>
      <c r="B110" s="113"/>
      <c r="C110" s="103"/>
      <c r="D110" s="177" t="s">
        <v>902</v>
      </c>
      <c r="E110" s="177"/>
      <c r="F110" s="177"/>
      <c r="G110" s="177"/>
      <c r="H110" s="177"/>
      <c r="I110" s="103"/>
    </row>
    <row r="111" spans="1:9" ht="15.4" customHeight="1" thickBot="1" x14ac:dyDescent="0.25">
      <c r="A111" s="113"/>
      <c r="B111" s="113"/>
      <c r="C111" s="103"/>
      <c r="D111" s="171" t="s">
        <v>903</v>
      </c>
      <c r="E111" s="171"/>
      <c r="F111" s="171"/>
      <c r="G111" s="171"/>
      <c r="H111" s="171"/>
      <c r="I111" s="103"/>
    </row>
    <row r="112" spans="1:9" ht="22.15" customHeight="1" thickBot="1" x14ac:dyDescent="0.25">
      <c r="A112" s="178" t="s">
        <v>904</v>
      </c>
      <c r="B112" s="178"/>
      <c r="C112" s="106" t="s">
        <v>92</v>
      </c>
      <c r="D112" s="179" t="s">
        <v>118</v>
      </c>
      <c r="E112" s="179"/>
      <c r="F112" s="179"/>
      <c r="G112" s="179"/>
      <c r="H112" s="179"/>
      <c r="I112" s="103"/>
    </row>
    <row r="113" spans="1:9" ht="21.4" customHeight="1" thickBot="1" x14ac:dyDescent="0.25">
      <c r="A113" s="113"/>
      <c r="B113" s="168" t="s">
        <v>890</v>
      </c>
      <c r="C113" s="168"/>
      <c r="D113" s="107">
        <v>1</v>
      </c>
      <c r="E113" s="108" t="s">
        <v>92</v>
      </c>
      <c r="F113" s="104" t="s">
        <v>148</v>
      </c>
      <c r="G113" s="169">
        <v>864.02</v>
      </c>
      <c r="H113" s="169"/>
      <c r="I113" s="110">
        <v>864.02</v>
      </c>
    </row>
    <row r="114" spans="1:9" ht="30.6" customHeight="1" thickBot="1" x14ac:dyDescent="0.25">
      <c r="A114" s="113"/>
      <c r="B114" s="168" t="s">
        <v>891</v>
      </c>
      <c r="C114" s="168"/>
      <c r="D114" s="107">
        <v>12</v>
      </c>
      <c r="E114" s="108" t="s">
        <v>76</v>
      </c>
      <c r="F114" s="104" t="s">
        <v>892</v>
      </c>
      <c r="G114" s="169">
        <v>98.43</v>
      </c>
      <c r="H114" s="169"/>
      <c r="I114" s="110">
        <v>1181.1600000000001</v>
      </c>
    </row>
    <row r="115" spans="1:9" ht="15.2" customHeight="1" thickBot="1" x14ac:dyDescent="0.25">
      <c r="A115" s="113"/>
      <c r="B115" s="168" t="s">
        <v>893</v>
      </c>
      <c r="C115" s="168"/>
      <c r="D115" s="107">
        <v>12</v>
      </c>
      <c r="E115" s="108" t="s">
        <v>76</v>
      </c>
      <c r="F115" s="104" t="s">
        <v>894</v>
      </c>
      <c r="G115" s="169">
        <v>5.28</v>
      </c>
      <c r="H115" s="169"/>
      <c r="I115" s="110">
        <v>63.36</v>
      </c>
    </row>
    <row r="116" spans="1:9" ht="15.2" customHeight="1" thickBot="1" x14ac:dyDescent="0.25">
      <c r="A116" s="113"/>
      <c r="B116" s="168" t="s">
        <v>895</v>
      </c>
      <c r="C116" s="168"/>
      <c r="D116" s="107">
        <v>80</v>
      </c>
      <c r="E116" s="108" t="s">
        <v>126</v>
      </c>
      <c r="F116" s="104" t="s">
        <v>896</v>
      </c>
      <c r="G116" s="169">
        <v>15.09</v>
      </c>
      <c r="H116" s="169"/>
      <c r="I116" s="110">
        <v>1207.2</v>
      </c>
    </row>
    <row r="117" spans="1:9" ht="15.2" customHeight="1" thickBot="1" x14ac:dyDescent="0.25">
      <c r="A117" s="113"/>
      <c r="B117" s="113"/>
      <c r="C117" s="103"/>
      <c r="D117" s="107">
        <v>31.25</v>
      </c>
      <c r="E117" s="108" t="s">
        <v>798</v>
      </c>
      <c r="F117" s="104" t="s">
        <v>799</v>
      </c>
      <c r="G117" s="169">
        <v>3315.74</v>
      </c>
      <c r="H117" s="170"/>
      <c r="I117" s="111">
        <v>1036.17</v>
      </c>
    </row>
    <row r="118" spans="1:9" ht="15.4" customHeight="1" thickBot="1" x14ac:dyDescent="0.25">
      <c r="A118" s="113"/>
      <c r="B118" s="113"/>
      <c r="C118" s="103"/>
      <c r="D118" s="103"/>
      <c r="E118" s="103"/>
      <c r="F118" s="171" t="s">
        <v>860</v>
      </c>
      <c r="G118" s="171"/>
      <c r="H118" s="172">
        <v>4351.91</v>
      </c>
      <c r="I118" s="172"/>
    </row>
    <row r="119" spans="1:9" ht="22.15" customHeight="1" thickBot="1" x14ac:dyDescent="0.25">
      <c r="A119" s="178" t="s">
        <v>905</v>
      </c>
      <c r="B119" s="178"/>
      <c r="C119" s="106" t="s">
        <v>92</v>
      </c>
      <c r="D119" s="179" t="s">
        <v>118</v>
      </c>
      <c r="E119" s="179"/>
      <c r="F119" s="179"/>
      <c r="G119" s="179"/>
      <c r="H119" s="179"/>
      <c r="I119" s="103"/>
    </row>
    <row r="120" spans="1:9" ht="21.4" customHeight="1" thickBot="1" x14ac:dyDescent="0.25">
      <c r="A120" s="113"/>
      <c r="B120" s="168" t="s">
        <v>890</v>
      </c>
      <c r="C120" s="168"/>
      <c r="D120" s="107">
        <v>1</v>
      </c>
      <c r="E120" s="108" t="s">
        <v>92</v>
      </c>
      <c r="F120" s="104" t="s">
        <v>148</v>
      </c>
      <c r="G120" s="169">
        <v>864.02</v>
      </c>
      <c r="H120" s="169"/>
      <c r="I120" s="110">
        <v>864.02</v>
      </c>
    </row>
    <row r="121" spans="1:9" ht="30.6" customHeight="1" thickBot="1" x14ac:dyDescent="0.25">
      <c r="A121" s="113"/>
      <c r="B121" s="168" t="s">
        <v>891</v>
      </c>
      <c r="C121" s="168"/>
      <c r="D121" s="107">
        <v>12</v>
      </c>
      <c r="E121" s="108" t="s">
        <v>76</v>
      </c>
      <c r="F121" s="104" t="s">
        <v>892</v>
      </c>
      <c r="G121" s="169">
        <v>98.43</v>
      </c>
      <c r="H121" s="169"/>
      <c r="I121" s="110">
        <v>1181.1600000000001</v>
      </c>
    </row>
    <row r="122" spans="1:9" ht="15.2" customHeight="1" thickBot="1" x14ac:dyDescent="0.25">
      <c r="A122" s="113"/>
      <c r="B122" s="168" t="s">
        <v>893</v>
      </c>
      <c r="C122" s="168"/>
      <c r="D122" s="107">
        <v>12</v>
      </c>
      <c r="E122" s="108" t="s">
        <v>76</v>
      </c>
      <c r="F122" s="104" t="s">
        <v>894</v>
      </c>
      <c r="G122" s="169">
        <v>5.28</v>
      </c>
      <c r="H122" s="169"/>
      <c r="I122" s="110">
        <v>63.36</v>
      </c>
    </row>
    <row r="123" spans="1:9" ht="15.2" customHeight="1" thickBot="1" x14ac:dyDescent="0.25">
      <c r="A123" s="113"/>
      <c r="B123" s="168" t="s">
        <v>895</v>
      </c>
      <c r="C123" s="168"/>
      <c r="D123" s="107">
        <v>80</v>
      </c>
      <c r="E123" s="108" t="s">
        <v>126</v>
      </c>
      <c r="F123" s="104" t="s">
        <v>896</v>
      </c>
      <c r="G123" s="169">
        <v>15.09</v>
      </c>
      <c r="H123" s="169"/>
      <c r="I123" s="110">
        <v>1207.2</v>
      </c>
    </row>
    <row r="124" spans="1:9" ht="15.2" customHeight="1" thickBot="1" x14ac:dyDescent="0.25">
      <c r="A124" s="113"/>
      <c r="B124" s="113"/>
      <c r="C124" s="103"/>
      <c r="D124" s="107">
        <v>31.25</v>
      </c>
      <c r="E124" s="108" t="s">
        <v>798</v>
      </c>
      <c r="F124" s="104" t="s">
        <v>799</v>
      </c>
      <c r="G124" s="169">
        <v>3315.74</v>
      </c>
      <c r="H124" s="170"/>
      <c r="I124" s="111">
        <v>1036.17</v>
      </c>
    </row>
    <row r="125" spans="1:9" ht="15.4" customHeight="1" thickBot="1" x14ac:dyDescent="0.25">
      <c r="A125" s="113"/>
      <c r="B125" s="113"/>
      <c r="C125" s="103"/>
      <c r="D125" s="103"/>
      <c r="E125" s="103"/>
      <c r="F125" s="171" t="s">
        <v>860</v>
      </c>
      <c r="G125" s="171"/>
      <c r="H125" s="172">
        <v>4351.91</v>
      </c>
      <c r="I125" s="172"/>
    </row>
    <row r="126" spans="1:9" ht="15.4" customHeight="1" thickBot="1" x14ac:dyDescent="0.25">
      <c r="A126" s="113"/>
      <c r="B126" s="113"/>
      <c r="C126" s="103"/>
      <c r="D126" s="171" t="s">
        <v>906</v>
      </c>
      <c r="E126" s="171"/>
      <c r="F126" s="171"/>
      <c r="G126" s="171"/>
      <c r="H126" s="171"/>
      <c r="I126" s="103"/>
    </row>
    <row r="127" spans="1:9" ht="15.4" customHeight="1" thickBot="1" x14ac:dyDescent="0.25">
      <c r="A127" s="113"/>
      <c r="B127" s="113"/>
      <c r="C127" s="103"/>
      <c r="D127" s="171" t="s">
        <v>907</v>
      </c>
      <c r="E127" s="171"/>
      <c r="F127" s="171"/>
      <c r="G127" s="171"/>
      <c r="H127" s="171"/>
      <c r="I127" s="103"/>
    </row>
    <row r="128" spans="1:9" ht="31.7" customHeight="1" thickBot="1" x14ac:dyDescent="0.25">
      <c r="A128" s="178" t="s">
        <v>908</v>
      </c>
      <c r="B128" s="178"/>
      <c r="C128" s="106" t="s">
        <v>909</v>
      </c>
      <c r="D128" s="179" t="s">
        <v>125</v>
      </c>
      <c r="E128" s="179"/>
      <c r="F128" s="179"/>
      <c r="G128" s="179"/>
      <c r="H128" s="179"/>
      <c r="I128" s="103"/>
    </row>
    <row r="129" spans="1:9" ht="21.4" customHeight="1" thickBot="1" x14ac:dyDescent="0.25">
      <c r="A129" s="113"/>
      <c r="B129" s="168" t="s">
        <v>910</v>
      </c>
      <c r="C129" s="168"/>
      <c r="D129" s="107">
        <v>4.1999999999999997E-3</v>
      </c>
      <c r="E129" s="108" t="s">
        <v>804</v>
      </c>
      <c r="F129" s="104" t="s">
        <v>911</v>
      </c>
      <c r="G129" s="169">
        <v>19.100000000000001</v>
      </c>
      <c r="H129" s="169"/>
      <c r="I129" s="110">
        <v>0.08</v>
      </c>
    </row>
    <row r="130" spans="1:9" ht="21.4" customHeight="1" thickBot="1" x14ac:dyDescent="0.25">
      <c r="A130" s="113"/>
      <c r="B130" s="168" t="s">
        <v>912</v>
      </c>
      <c r="C130" s="168"/>
      <c r="D130" s="107">
        <v>2.5899999999999999E-2</v>
      </c>
      <c r="E130" s="108" t="s">
        <v>804</v>
      </c>
      <c r="F130" s="104" t="s">
        <v>913</v>
      </c>
      <c r="G130" s="169">
        <v>23.62</v>
      </c>
      <c r="H130" s="169"/>
      <c r="I130" s="110">
        <v>0.61</v>
      </c>
    </row>
    <row r="131" spans="1:9" ht="21.4" customHeight="1" thickBot="1" x14ac:dyDescent="0.25">
      <c r="A131" s="113"/>
      <c r="B131" s="168" t="s">
        <v>914</v>
      </c>
      <c r="C131" s="168"/>
      <c r="D131" s="107">
        <v>1</v>
      </c>
      <c r="E131" s="108" t="s">
        <v>126</v>
      </c>
      <c r="F131" s="104" t="s">
        <v>915</v>
      </c>
      <c r="G131" s="169">
        <v>11.13</v>
      </c>
      <c r="H131" s="169"/>
      <c r="I131" s="110">
        <v>11.13</v>
      </c>
    </row>
    <row r="132" spans="1:9" ht="39.75" customHeight="1" thickBot="1" x14ac:dyDescent="0.25">
      <c r="A132" s="113"/>
      <c r="B132" s="168" t="s">
        <v>916</v>
      </c>
      <c r="C132" s="168"/>
      <c r="D132" s="107">
        <v>0.35699999999999998</v>
      </c>
      <c r="E132" s="108" t="s">
        <v>200</v>
      </c>
      <c r="F132" s="104" t="s">
        <v>917</v>
      </c>
      <c r="G132" s="169">
        <v>0.21</v>
      </c>
      <c r="H132" s="169"/>
      <c r="I132" s="110">
        <v>7.0000000000000007E-2</v>
      </c>
    </row>
    <row r="133" spans="1:9" ht="30.6" customHeight="1" thickBot="1" x14ac:dyDescent="0.25">
      <c r="A133" s="113"/>
      <c r="B133" s="168" t="s">
        <v>918</v>
      </c>
      <c r="C133" s="168"/>
      <c r="D133" s="107">
        <v>2.5000000000000001E-2</v>
      </c>
      <c r="E133" s="108" t="s">
        <v>126</v>
      </c>
      <c r="F133" s="104" t="s">
        <v>919</v>
      </c>
      <c r="G133" s="169">
        <v>23.98</v>
      </c>
      <c r="H133" s="169"/>
      <c r="I133" s="110">
        <v>0.6</v>
      </c>
    </row>
    <row r="134" spans="1:9" ht="15.2" customHeight="1" thickBot="1" x14ac:dyDescent="0.25">
      <c r="A134" s="113"/>
      <c r="B134" s="113"/>
      <c r="C134" s="103"/>
      <c r="D134" s="107">
        <v>31.25</v>
      </c>
      <c r="E134" s="108" t="s">
        <v>798</v>
      </c>
      <c r="F134" s="104" t="s">
        <v>799</v>
      </c>
      <c r="G134" s="169">
        <v>12.49</v>
      </c>
      <c r="H134" s="170"/>
      <c r="I134" s="111">
        <v>3.9</v>
      </c>
    </row>
    <row r="135" spans="1:9" ht="15.4" customHeight="1" thickBot="1" x14ac:dyDescent="0.25">
      <c r="A135" s="113"/>
      <c r="B135" s="113"/>
      <c r="C135" s="103"/>
      <c r="D135" s="103"/>
      <c r="E135" s="103"/>
      <c r="F135" s="171" t="s">
        <v>920</v>
      </c>
      <c r="G135" s="171"/>
      <c r="H135" s="172">
        <v>16.39</v>
      </c>
      <c r="I135" s="172"/>
    </row>
    <row r="136" spans="1:9" ht="22.15" customHeight="1" thickBot="1" x14ac:dyDescent="0.25">
      <c r="A136" s="178" t="s">
        <v>921</v>
      </c>
      <c r="B136" s="178"/>
      <c r="C136" s="106" t="s">
        <v>126</v>
      </c>
      <c r="D136" s="179" t="s">
        <v>129</v>
      </c>
      <c r="E136" s="179"/>
      <c r="F136" s="179"/>
      <c r="G136" s="179"/>
      <c r="H136" s="179"/>
      <c r="I136" s="103"/>
    </row>
    <row r="137" spans="1:9" ht="21.4" customHeight="1" thickBot="1" x14ac:dyDescent="0.25">
      <c r="A137" s="113"/>
      <c r="B137" s="168" t="s">
        <v>910</v>
      </c>
      <c r="C137" s="168"/>
      <c r="D137" s="107">
        <v>6.6E-3</v>
      </c>
      <c r="E137" s="108" t="s">
        <v>804</v>
      </c>
      <c r="F137" s="104" t="s">
        <v>911</v>
      </c>
      <c r="G137" s="169">
        <v>19.100000000000001</v>
      </c>
      <c r="H137" s="169"/>
      <c r="I137" s="110">
        <v>0.13</v>
      </c>
    </row>
    <row r="138" spans="1:9" ht="21.4" customHeight="1" thickBot="1" x14ac:dyDescent="0.25">
      <c r="A138" s="113"/>
      <c r="B138" s="168" t="s">
        <v>912</v>
      </c>
      <c r="C138" s="168"/>
      <c r="D138" s="107">
        <v>4.0300000000000002E-2</v>
      </c>
      <c r="E138" s="108" t="s">
        <v>804</v>
      </c>
      <c r="F138" s="104" t="s">
        <v>913</v>
      </c>
      <c r="G138" s="169">
        <v>23.62</v>
      </c>
      <c r="H138" s="169"/>
      <c r="I138" s="110">
        <v>0.95</v>
      </c>
    </row>
    <row r="139" spans="1:9" ht="21.4" customHeight="1" thickBot="1" x14ac:dyDescent="0.25">
      <c r="A139" s="113"/>
      <c r="B139" s="168" t="s">
        <v>922</v>
      </c>
      <c r="C139" s="168"/>
      <c r="D139" s="107">
        <v>1</v>
      </c>
      <c r="E139" s="108" t="s">
        <v>126</v>
      </c>
      <c r="F139" s="104" t="s">
        <v>923</v>
      </c>
      <c r="G139" s="169">
        <v>12</v>
      </c>
      <c r="H139" s="169"/>
      <c r="I139" s="110">
        <v>12</v>
      </c>
    </row>
    <row r="140" spans="1:9" ht="39.75" customHeight="1" thickBot="1" x14ac:dyDescent="0.25">
      <c r="A140" s="113"/>
      <c r="B140" s="168" t="s">
        <v>916</v>
      </c>
      <c r="C140" s="168"/>
      <c r="D140" s="107">
        <v>0.72799999999999998</v>
      </c>
      <c r="E140" s="108" t="s">
        <v>200</v>
      </c>
      <c r="F140" s="104" t="s">
        <v>917</v>
      </c>
      <c r="G140" s="169">
        <v>0.21</v>
      </c>
      <c r="H140" s="169"/>
      <c r="I140" s="110">
        <v>0.15</v>
      </c>
    </row>
    <row r="141" spans="1:9" ht="30.6" customHeight="1" thickBot="1" x14ac:dyDescent="0.25">
      <c r="A141" s="113"/>
      <c r="B141" s="168" t="s">
        <v>918</v>
      </c>
      <c r="C141" s="168"/>
      <c r="D141" s="107">
        <v>2.5000000000000001E-2</v>
      </c>
      <c r="E141" s="108" t="s">
        <v>126</v>
      </c>
      <c r="F141" s="104" t="s">
        <v>919</v>
      </c>
      <c r="G141" s="169">
        <v>23.98</v>
      </c>
      <c r="H141" s="169"/>
      <c r="I141" s="110">
        <v>0.6</v>
      </c>
    </row>
    <row r="142" spans="1:9" ht="15.2" customHeight="1" thickBot="1" x14ac:dyDescent="0.25">
      <c r="A142" s="113"/>
      <c r="B142" s="113"/>
      <c r="C142" s="103"/>
      <c r="D142" s="107">
        <v>31.25</v>
      </c>
      <c r="E142" s="108" t="s">
        <v>798</v>
      </c>
      <c r="F142" s="104" t="s">
        <v>799</v>
      </c>
      <c r="G142" s="169">
        <v>13.83</v>
      </c>
      <c r="H142" s="170"/>
      <c r="I142" s="111">
        <v>4.32</v>
      </c>
    </row>
    <row r="143" spans="1:9" ht="15.4" customHeight="1" thickBot="1" x14ac:dyDescent="0.25">
      <c r="A143" s="113"/>
      <c r="B143" s="113"/>
      <c r="C143" s="103"/>
      <c r="D143" s="103"/>
      <c r="E143" s="103"/>
      <c r="F143" s="171" t="s">
        <v>924</v>
      </c>
      <c r="G143" s="171"/>
      <c r="H143" s="172">
        <v>18.149999999999999</v>
      </c>
      <c r="I143" s="172"/>
    </row>
    <row r="144" spans="1:9" ht="22.15" customHeight="1" thickBot="1" x14ac:dyDescent="0.25">
      <c r="A144" s="178" t="s">
        <v>925</v>
      </c>
      <c r="B144" s="178"/>
      <c r="C144" s="106" t="s">
        <v>126</v>
      </c>
      <c r="D144" s="179" t="s">
        <v>132</v>
      </c>
      <c r="E144" s="179"/>
      <c r="F144" s="179"/>
      <c r="G144" s="179"/>
      <c r="H144" s="179"/>
      <c r="I144" s="103"/>
    </row>
    <row r="145" spans="1:9" ht="21.4" customHeight="1" thickBot="1" x14ac:dyDescent="0.25">
      <c r="A145" s="113"/>
      <c r="B145" s="168" t="s">
        <v>910</v>
      </c>
      <c r="C145" s="168"/>
      <c r="D145" s="107">
        <v>9.7999999999999997E-3</v>
      </c>
      <c r="E145" s="108" t="s">
        <v>804</v>
      </c>
      <c r="F145" s="104" t="s">
        <v>911</v>
      </c>
      <c r="G145" s="169">
        <v>19.100000000000001</v>
      </c>
      <c r="H145" s="169"/>
      <c r="I145" s="110">
        <v>0.19</v>
      </c>
    </row>
    <row r="146" spans="1:9" ht="21.4" customHeight="1" thickBot="1" x14ac:dyDescent="0.25">
      <c r="A146" s="113"/>
      <c r="B146" s="168" t="s">
        <v>912</v>
      </c>
      <c r="C146" s="168"/>
      <c r="D146" s="107">
        <v>5.9700000000000003E-2</v>
      </c>
      <c r="E146" s="108" t="s">
        <v>804</v>
      </c>
      <c r="F146" s="104" t="s">
        <v>913</v>
      </c>
      <c r="G146" s="169">
        <v>23.62</v>
      </c>
      <c r="H146" s="169"/>
      <c r="I146" s="110">
        <v>1.41</v>
      </c>
    </row>
    <row r="147" spans="1:9" ht="21.4" customHeight="1" thickBot="1" x14ac:dyDescent="0.25">
      <c r="A147" s="113"/>
      <c r="B147" s="168" t="s">
        <v>926</v>
      </c>
      <c r="C147" s="168"/>
      <c r="D147" s="107">
        <v>1</v>
      </c>
      <c r="E147" s="108" t="s">
        <v>126</v>
      </c>
      <c r="F147" s="104" t="s">
        <v>927</v>
      </c>
      <c r="G147" s="169">
        <v>11.9</v>
      </c>
      <c r="H147" s="169"/>
      <c r="I147" s="110">
        <v>11.9</v>
      </c>
    </row>
    <row r="148" spans="1:9" ht="39.75" customHeight="1" thickBot="1" x14ac:dyDescent="0.25">
      <c r="A148" s="113"/>
      <c r="B148" s="168" t="s">
        <v>916</v>
      </c>
      <c r="C148" s="168"/>
      <c r="D148" s="107">
        <v>1.333</v>
      </c>
      <c r="E148" s="108" t="s">
        <v>200</v>
      </c>
      <c r="F148" s="104" t="s">
        <v>917</v>
      </c>
      <c r="G148" s="169">
        <v>0.21</v>
      </c>
      <c r="H148" s="169"/>
      <c r="I148" s="110">
        <v>0.28000000000000003</v>
      </c>
    </row>
    <row r="149" spans="1:9" ht="30.6" customHeight="1" thickBot="1" x14ac:dyDescent="0.25">
      <c r="A149" s="113"/>
      <c r="B149" s="168" t="s">
        <v>918</v>
      </c>
      <c r="C149" s="168"/>
      <c r="D149" s="107">
        <v>2.5000000000000001E-2</v>
      </c>
      <c r="E149" s="108" t="s">
        <v>126</v>
      </c>
      <c r="F149" s="104" t="s">
        <v>919</v>
      </c>
      <c r="G149" s="169">
        <v>23.98</v>
      </c>
      <c r="H149" s="169"/>
      <c r="I149" s="110">
        <v>0.6</v>
      </c>
    </row>
    <row r="150" spans="1:9" ht="15.2" customHeight="1" thickBot="1" x14ac:dyDescent="0.25">
      <c r="A150" s="113"/>
      <c r="B150" s="113"/>
      <c r="C150" s="103"/>
      <c r="D150" s="107">
        <v>31.25</v>
      </c>
      <c r="E150" s="108" t="s">
        <v>798</v>
      </c>
      <c r="F150" s="104" t="s">
        <v>799</v>
      </c>
      <c r="G150" s="169">
        <v>14.38</v>
      </c>
      <c r="H150" s="170"/>
      <c r="I150" s="111">
        <v>4.49</v>
      </c>
    </row>
    <row r="151" spans="1:9" ht="15.4" customHeight="1" thickBot="1" x14ac:dyDescent="0.25">
      <c r="A151" s="113"/>
      <c r="B151" s="113"/>
      <c r="C151" s="103"/>
      <c r="D151" s="103"/>
      <c r="E151" s="103"/>
      <c r="F151" s="171" t="s">
        <v>924</v>
      </c>
      <c r="G151" s="171"/>
      <c r="H151" s="172">
        <v>18.87</v>
      </c>
      <c r="I151" s="172"/>
    </row>
    <row r="152" spans="1:9" ht="22.15" customHeight="1" thickBot="1" x14ac:dyDescent="0.25">
      <c r="A152" s="178" t="s">
        <v>928</v>
      </c>
      <c r="B152" s="178"/>
      <c r="C152" s="106" t="s">
        <v>126</v>
      </c>
      <c r="D152" s="179" t="s">
        <v>135</v>
      </c>
      <c r="E152" s="179"/>
      <c r="F152" s="179"/>
      <c r="G152" s="179"/>
      <c r="H152" s="179"/>
      <c r="I152" s="103"/>
    </row>
    <row r="153" spans="1:9" ht="21.4" customHeight="1" thickBot="1" x14ac:dyDescent="0.25">
      <c r="A153" s="113"/>
      <c r="B153" s="168" t="s">
        <v>910</v>
      </c>
      <c r="C153" s="168"/>
      <c r="D153" s="107">
        <v>1.3599999999999999E-2</v>
      </c>
      <c r="E153" s="108" t="s">
        <v>804</v>
      </c>
      <c r="F153" s="104" t="s">
        <v>911</v>
      </c>
      <c r="G153" s="169">
        <v>19.100000000000001</v>
      </c>
      <c r="H153" s="169"/>
      <c r="I153" s="110">
        <v>0.26</v>
      </c>
    </row>
    <row r="154" spans="1:9" ht="21.4" customHeight="1" thickBot="1" x14ac:dyDescent="0.25">
      <c r="A154" s="113"/>
      <c r="B154" s="168" t="s">
        <v>912</v>
      </c>
      <c r="C154" s="168"/>
      <c r="D154" s="107">
        <v>8.3599999999999994E-2</v>
      </c>
      <c r="E154" s="108" t="s">
        <v>804</v>
      </c>
      <c r="F154" s="104" t="s">
        <v>913</v>
      </c>
      <c r="G154" s="169">
        <v>23.62</v>
      </c>
      <c r="H154" s="169"/>
      <c r="I154" s="110">
        <v>1.97</v>
      </c>
    </row>
    <row r="155" spans="1:9" ht="21.4" customHeight="1" thickBot="1" x14ac:dyDescent="0.25">
      <c r="A155" s="113"/>
      <c r="B155" s="168" t="s">
        <v>929</v>
      </c>
      <c r="C155" s="168"/>
      <c r="D155" s="107">
        <v>1</v>
      </c>
      <c r="E155" s="108" t="s">
        <v>126</v>
      </c>
      <c r="F155" s="104" t="s">
        <v>930</v>
      </c>
      <c r="G155" s="169">
        <v>11.5</v>
      </c>
      <c r="H155" s="169"/>
      <c r="I155" s="110">
        <v>11.5</v>
      </c>
    </row>
    <row r="156" spans="1:9" ht="39.75" customHeight="1" thickBot="1" x14ac:dyDescent="0.25">
      <c r="A156" s="113"/>
      <c r="B156" s="168" t="s">
        <v>916</v>
      </c>
      <c r="C156" s="168"/>
      <c r="D156" s="107">
        <v>2.1179999999999999</v>
      </c>
      <c r="E156" s="108" t="s">
        <v>200</v>
      </c>
      <c r="F156" s="104" t="s">
        <v>917</v>
      </c>
      <c r="G156" s="169">
        <v>0.21</v>
      </c>
      <c r="H156" s="169"/>
      <c r="I156" s="110">
        <v>0.44</v>
      </c>
    </row>
    <row r="157" spans="1:9" ht="30.6" customHeight="1" thickBot="1" x14ac:dyDescent="0.25">
      <c r="A157" s="113"/>
      <c r="B157" s="168" t="s">
        <v>918</v>
      </c>
      <c r="C157" s="168"/>
      <c r="D157" s="107">
        <v>2.5000000000000001E-2</v>
      </c>
      <c r="E157" s="108" t="s">
        <v>126</v>
      </c>
      <c r="F157" s="104" t="s">
        <v>919</v>
      </c>
      <c r="G157" s="169">
        <v>23.98</v>
      </c>
      <c r="H157" s="169"/>
      <c r="I157" s="110">
        <v>0.6</v>
      </c>
    </row>
    <row r="158" spans="1:9" ht="15.2" customHeight="1" thickBot="1" x14ac:dyDescent="0.25">
      <c r="A158" s="113"/>
      <c r="B158" s="113"/>
      <c r="C158" s="103"/>
      <c r="D158" s="107">
        <v>31.25</v>
      </c>
      <c r="E158" s="108" t="s">
        <v>798</v>
      </c>
      <c r="F158" s="104" t="s">
        <v>799</v>
      </c>
      <c r="G158" s="169">
        <v>14.77</v>
      </c>
      <c r="H158" s="170"/>
      <c r="I158" s="111">
        <v>4.62</v>
      </c>
    </row>
    <row r="159" spans="1:9" ht="15.4" customHeight="1" thickBot="1" x14ac:dyDescent="0.25">
      <c r="A159" s="113"/>
      <c r="B159" s="113"/>
      <c r="C159" s="103"/>
      <c r="D159" s="103"/>
      <c r="E159" s="103"/>
      <c r="F159" s="171" t="s">
        <v>924</v>
      </c>
      <c r="G159" s="171"/>
      <c r="H159" s="172">
        <v>19.39</v>
      </c>
      <c r="I159" s="172"/>
    </row>
    <row r="160" spans="1:9" ht="15.4" customHeight="1" thickBot="1" x14ac:dyDescent="0.25">
      <c r="A160" s="113"/>
      <c r="B160" s="113"/>
      <c r="C160" s="103"/>
      <c r="D160" s="171" t="s">
        <v>931</v>
      </c>
      <c r="E160" s="171"/>
      <c r="F160" s="171"/>
      <c r="G160" s="171"/>
      <c r="H160" s="171"/>
      <c r="I160" s="103"/>
    </row>
    <row r="161" spans="1:9" ht="15.4" customHeight="1" thickBot="1" x14ac:dyDescent="0.25">
      <c r="A161" s="178" t="s">
        <v>932</v>
      </c>
      <c r="B161" s="178"/>
      <c r="C161" s="106" t="s">
        <v>76</v>
      </c>
      <c r="D161" s="179" t="s">
        <v>140</v>
      </c>
      <c r="E161" s="179"/>
      <c r="F161" s="179"/>
      <c r="G161" s="179"/>
      <c r="H161" s="179"/>
      <c r="I161" s="103"/>
    </row>
    <row r="162" spans="1:9" ht="21.4" customHeight="1" thickBot="1" x14ac:dyDescent="0.25">
      <c r="A162" s="113"/>
      <c r="B162" s="168" t="s">
        <v>811</v>
      </c>
      <c r="C162" s="168"/>
      <c r="D162" s="107">
        <v>1.0900000000000001</v>
      </c>
      <c r="E162" s="108" t="s">
        <v>804</v>
      </c>
      <c r="F162" s="104" t="s">
        <v>812</v>
      </c>
      <c r="G162" s="169">
        <v>18.149999999999999</v>
      </c>
      <c r="H162" s="169"/>
      <c r="I162" s="110">
        <v>19.78</v>
      </c>
    </row>
    <row r="163" spans="1:9" ht="21.4" customHeight="1" thickBot="1" x14ac:dyDescent="0.25">
      <c r="A163" s="113"/>
      <c r="B163" s="168" t="s">
        <v>815</v>
      </c>
      <c r="C163" s="168"/>
      <c r="D163" s="107">
        <v>0.94</v>
      </c>
      <c r="E163" s="108" t="s">
        <v>804</v>
      </c>
      <c r="F163" s="104" t="s">
        <v>816</v>
      </c>
      <c r="G163" s="169">
        <v>22.6</v>
      </c>
      <c r="H163" s="169"/>
      <c r="I163" s="110">
        <v>21.24</v>
      </c>
    </row>
    <row r="164" spans="1:9" ht="15.2" customHeight="1" thickBot="1" x14ac:dyDescent="0.25">
      <c r="A164" s="113"/>
      <c r="B164" s="168" t="s">
        <v>831</v>
      </c>
      <c r="C164" s="168"/>
      <c r="D164" s="107">
        <v>0.03</v>
      </c>
      <c r="E164" s="108" t="s">
        <v>126</v>
      </c>
      <c r="F164" s="104" t="s">
        <v>832</v>
      </c>
      <c r="G164" s="169">
        <v>22.81</v>
      </c>
      <c r="H164" s="169"/>
      <c r="I164" s="110">
        <v>0.68</v>
      </c>
    </row>
    <row r="165" spans="1:9" ht="15.2" customHeight="1" thickBot="1" x14ac:dyDescent="0.25">
      <c r="A165" s="113"/>
      <c r="B165" s="168" t="s">
        <v>933</v>
      </c>
      <c r="C165" s="168"/>
      <c r="D165" s="107">
        <v>0.25</v>
      </c>
      <c r="E165" s="108" t="s">
        <v>126</v>
      </c>
      <c r="F165" s="104" t="s">
        <v>934</v>
      </c>
      <c r="G165" s="169">
        <v>19.89</v>
      </c>
      <c r="H165" s="169"/>
      <c r="I165" s="110">
        <v>4.97</v>
      </c>
    </row>
    <row r="166" spans="1:9" ht="15.2" customHeight="1" thickBot="1" x14ac:dyDescent="0.25">
      <c r="A166" s="113"/>
      <c r="B166" s="168" t="s">
        <v>935</v>
      </c>
      <c r="C166" s="168"/>
      <c r="D166" s="107">
        <v>0.1</v>
      </c>
      <c r="E166" s="108" t="s">
        <v>820</v>
      </c>
      <c r="F166" s="104" t="s">
        <v>936</v>
      </c>
      <c r="G166" s="169">
        <v>164.83</v>
      </c>
      <c r="H166" s="169"/>
      <c r="I166" s="110">
        <v>16.48</v>
      </c>
    </row>
    <row r="167" spans="1:9" ht="15.2" customHeight="1" thickBot="1" x14ac:dyDescent="0.25">
      <c r="A167" s="113"/>
      <c r="B167" s="168" t="s">
        <v>829</v>
      </c>
      <c r="C167" s="168"/>
      <c r="D167" s="107">
        <v>0.3</v>
      </c>
      <c r="E167" s="108" t="s">
        <v>820</v>
      </c>
      <c r="F167" s="104" t="s">
        <v>830</v>
      </c>
      <c r="G167" s="169">
        <v>82.51</v>
      </c>
      <c r="H167" s="169"/>
      <c r="I167" s="110">
        <v>24.75</v>
      </c>
    </row>
    <row r="168" spans="1:9" ht="15.2" customHeight="1" thickBot="1" x14ac:dyDescent="0.25">
      <c r="A168" s="113"/>
      <c r="B168" s="168" t="s">
        <v>819</v>
      </c>
      <c r="C168" s="168"/>
      <c r="D168" s="107">
        <v>0.1</v>
      </c>
      <c r="E168" s="108" t="s">
        <v>820</v>
      </c>
      <c r="F168" s="104" t="s">
        <v>821</v>
      </c>
      <c r="G168" s="169">
        <v>141.24</v>
      </c>
      <c r="H168" s="169"/>
      <c r="I168" s="110">
        <v>14.12</v>
      </c>
    </row>
    <row r="169" spans="1:9" ht="15.2" customHeight="1" thickBot="1" x14ac:dyDescent="0.25">
      <c r="A169" s="113"/>
      <c r="B169" s="113"/>
      <c r="C169" s="103"/>
      <c r="D169" s="107">
        <v>31.25</v>
      </c>
      <c r="E169" s="108" t="s">
        <v>798</v>
      </c>
      <c r="F169" s="104" t="s">
        <v>799</v>
      </c>
      <c r="G169" s="169">
        <v>102.02</v>
      </c>
      <c r="H169" s="170"/>
      <c r="I169" s="111">
        <v>31.88</v>
      </c>
    </row>
    <row r="170" spans="1:9" ht="15.4" customHeight="1" thickBot="1" x14ac:dyDescent="0.25">
      <c r="A170" s="113"/>
      <c r="B170" s="113"/>
      <c r="C170" s="103"/>
      <c r="D170" s="103"/>
      <c r="E170" s="103"/>
      <c r="F170" s="171" t="s">
        <v>813</v>
      </c>
      <c r="G170" s="171"/>
      <c r="H170" s="172">
        <v>133.9</v>
      </c>
      <c r="I170" s="172"/>
    </row>
    <row r="171" spans="1:9" ht="31.7" customHeight="1" thickBot="1" x14ac:dyDescent="0.25">
      <c r="A171" s="178" t="s">
        <v>937</v>
      </c>
      <c r="B171" s="178"/>
      <c r="C171" s="106" t="s">
        <v>92</v>
      </c>
      <c r="D171" s="179" t="s">
        <v>143</v>
      </c>
      <c r="E171" s="179"/>
      <c r="F171" s="179"/>
      <c r="G171" s="179"/>
      <c r="H171" s="179"/>
      <c r="I171" s="103"/>
    </row>
    <row r="172" spans="1:9" ht="21.4" customHeight="1" thickBot="1" x14ac:dyDescent="0.25">
      <c r="A172" s="113"/>
      <c r="B172" s="168" t="s">
        <v>938</v>
      </c>
      <c r="C172" s="168"/>
      <c r="D172" s="107">
        <v>0.09</v>
      </c>
      <c r="E172" s="108" t="s">
        <v>804</v>
      </c>
      <c r="F172" s="104" t="s">
        <v>939</v>
      </c>
      <c r="G172" s="169">
        <v>19.399999999999999</v>
      </c>
      <c r="H172" s="169"/>
      <c r="I172" s="110">
        <v>1.75</v>
      </c>
    </row>
    <row r="173" spans="1:9" ht="21.4" customHeight="1" thickBot="1" x14ac:dyDescent="0.25">
      <c r="A173" s="113"/>
      <c r="B173" s="168" t="s">
        <v>940</v>
      </c>
      <c r="C173" s="168"/>
      <c r="D173" s="107">
        <v>0.127</v>
      </c>
      <c r="E173" s="108" t="s">
        <v>804</v>
      </c>
      <c r="F173" s="104" t="s">
        <v>941</v>
      </c>
      <c r="G173" s="169">
        <v>23.44</v>
      </c>
      <c r="H173" s="169"/>
      <c r="I173" s="110">
        <v>2.98</v>
      </c>
    </row>
    <row r="174" spans="1:9" ht="30.6" customHeight="1" thickBot="1" x14ac:dyDescent="0.25">
      <c r="A174" s="113"/>
      <c r="B174" s="168" t="s">
        <v>942</v>
      </c>
      <c r="C174" s="168"/>
      <c r="D174" s="107">
        <v>0.54500000000000004</v>
      </c>
      <c r="E174" s="108" t="s">
        <v>161</v>
      </c>
      <c r="F174" s="104" t="s">
        <v>943</v>
      </c>
      <c r="G174" s="169">
        <v>17.78</v>
      </c>
      <c r="H174" s="169"/>
      <c r="I174" s="110">
        <v>9.69</v>
      </c>
    </row>
    <row r="175" spans="1:9" ht="30.6" customHeight="1" thickBot="1" x14ac:dyDescent="0.25">
      <c r="A175" s="113"/>
      <c r="B175" s="168" t="s">
        <v>944</v>
      </c>
      <c r="C175" s="168"/>
      <c r="D175" s="107">
        <v>0.14299999999999999</v>
      </c>
      <c r="E175" s="108" t="s">
        <v>161</v>
      </c>
      <c r="F175" s="104" t="s">
        <v>945</v>
      </c>
      <c r="G175" s="169">
        <v>12.54</v>
      </c>
      <c r="H175" s="169"/>
      <c r="I175" s="110">
        <v>1.79</v>
      </c>
    </row>
    <row r="176" spans="1:9" ht="21.4" customHeight="1" thickBot="1" x14ac:dyDescent="0.25">
      <c r="A176" s="113"/>
      <c r="B176" s="168" t="s">
        <v>946</v>
      </c>
      <c r="C176" s="168"/>
      <c r="D176" s="107">
        <v>1.0999999999999999E-2</v>
      </c>
      <c r="E176" s="108" t="s">
        <v>126</v>
      </c>
      <c r="F176" s="104" t="s">
        <v>947</v>
      </c>
      <c r="G176" s="169">
        <v>27.46</v>
      </c>
      <c r="H176" s="169"/>
      <c r="I176" s="110">
        <v>0.3</v>
      </c>
    </row>
    <row r="177" spans="1:9" ht="15.2" customHeight="1" thickBot="1" x14ac:dyDescent="0.25">
      <c r="A177" s="113"/>
      <c r="B177" s="113"/>
      <c r="C177" s="103"/>
      <c r="D177" s="107">
        <v>31.25</v>
      </c>
      <c r="E177" s="108" t="s">
        <v>798</v>
      </c>
      <c r="F177" s="104" t="s">
        <v>799</v>
      </c>
      <c r="G177" s="169">
        <v>16.510000000000002</v>
      </c>
      <c r="H177" s="170"/>
      <c r="I177" s="111">
        <v>5.16</v>
      </c>
    </row>
    <row r="178" spans="1:9" ht="15.4" customHeight="1" thickBot="1" x14ac:dyDescent="0.25">
      <c r="A178" s="113"/>
      <c r="B178" s="113"/>
      <c r="C178" s="103"/>
      <c r="D178" s="103"/>
      <c r="E178" s="103"/>
      <c r="F178" s="171" t="s">
        <v>860</v>
      </c>
      <c r="G178" s="171"/>
      <c r="H178" s="172">
        <v>21.67</v>
      </c>
      <c r="I178" s="172"/>
    </row>
    <row r="179" spans="1:9" ht="15.4" customHeight="1" thickBot="1" x14ac:dyDescent="0.25">
      <c r="A179" s="113"/>
      <c r="B179" s="113"/>
      <c r="C179" s="103"/>
      <c r="D179" s="171" t="s">
        <v>948</v>
      </c>
      <c r="E179" s="171"/>
      <c r="F179" s="171"/>
      <c r="G179" s="171"/>
      <c r="H179" s="171"/>
      <c r="I179" s="103"/>
    </row>
    <row r="180" spans="1:9" ht="15.4" customHeight="1" thickBot="1" x14ac:dyDescent="0.25">
      <c r="A180" s="178" t="s">
        <v>949</v>
      </c>
      <c r="B180" s="178"/>
      <c r="C180" s="106" t="s">
        <v>92</v>
      </c>
      <c r="D180" s="179" t="s">
        <v>148</v>
      </c>
      <c r="E180" s="179"/>
      <c r="F180" s="179"/>
      <c r="G180" s="179"/>
      <c r="H180" s="179"/>
      <c r="I180" s="103"/>
    </row>
    <row r="181" spans="1:9" ht="21.4" customHeight="1" thickBot="1" x14ac:dyDescent="0.25">
      <c r="A181" s="113"/>
      <c r="B181" s="168" t="s">
        <v>950</v>
      </c>
      <c r="C181" s="168"/>
      <c r="D181" s="107">
        <v>10.5</v>
      </c>
      <c r="E181" s="108" t="s">
        <v>804</v>
      </c>
      <c r="F181" s="104" t="s">
        <v>951</v>
      </c>
      <c r="G181" s="169">
        <v>18.21</v>
      </c>
      <c r="H181" s="169"/>
      <c r="I181" s="110">
        <v>191.21</v>
      </c>
    </row>
    <row r="182" spans="1:9" ht="30.6" customHeight="1" thickBot="1" x14ac:dyDescent="0.25">
      <c r="A182" s="113"/>
      <c r="B182" s="168" t="s">
        <v>952</v>
      </c>
      <c r="C182" s="168"/>
      <c r="D182" s="107">
        <v>0.31</v>
      </c>
      <c r="E182" s="108" t="s">
        <v>804</v>
      </c>
      <c r="F182" s="104" t="s">
        <v>953</v>
      </c>
      <c r="G182" s="169">
        <v>21.58</v>
      </c>
      <c r="H182" s="169"/>
      <c r="I182" s="110">
        <v>6.69</v>
      </c>
    </row>
    <row r="183" spans="1:9" ht="21.4" customHeight="1" thickBot="1" x14ac:dyDescent="0.25">
      <c r="A183" s="113"/>
      <c r="B183" s="168" t="s">
        <v>879</v>
      </c>
      <c r="C183" s="168"/>
      <c r="D183" s="107">
        <v>1.65</v>
      </c>
      <c r="E183" s="108" t="s">
        <v>804</v>
      </c>
      <c r="F183" s="104" t="s">
        <v>880</v>
      </c>
      <c r="G183" s="169">
        <v>22.8</v>
      </c>
      <c r="H183" s="169"/>
      <c r="I183" s="110">
        <v>37.619999999999997</v>
      </c>
    </row>
    <row r="184" spans="1:9" ht="15.2" customHeight="1" thickBot="1" x14ac:dyDescent="0.25">
      <c r="A184" s="113"/>
      <c r="B184" s="168" t="s">
        <v>884</v>
      </c>
      <c r="C184" s="168"/>
      <c r="D184" s="107">
        <v>0.84</v>
      </c>
      <c r="E184" s="108" t="s">
        <v>885</v>
      </c>
      <c r="F184" s="104" t="s">
        <v>886</v>
      </c>
      <c r="G184" s="169">
        <v>227.92</v>
      </c>
      <c r="H184" s="169"/>
      <c r="I184" s="110">
        <v>191.45</v>
      </c>
    </row>
    <row r="185" spans="1:9" ht="15.2" customHeight="1" thickBot="1" x14ac:dyDescent="0.25">
      <c r="A185" s="113"/>
      <c r="B185" s="168" t="s">
        <v>954</v>
      </c>
      <c r="C185" s="168"/>
      <c r="D185" s="107">
        <v>0.31</v>
      </c>
      <c r="E185" s="108" t="s">
        <v>804</v>
      </c>
      <c r="F185" s="104" t="s">
        <v>955</v>
      </c>
      <c r="G185" s="169">
        <v>3.08</v>
      </c>
      <c r="H185" s="169"/>
      <c r="I185" s="110">
        <v>0.95</v>
      </c>
    </row>
    <row r="186" spans="1:9" ht="15.2" customHeight="1" thickBot="1" x14ac:dyDescent="0.25">
      <c r="A186" s="113"/>
      <c r="B186" s="168" t="s">
        <v>887</v>
      </c>
      <c r="C186" s="168"/>
      <c r="D186" s="107">
        <v>0.91</v>
      </c>
      <c r="E186" s="108" t="s">
        <v>885</v>
      </c>
      <c r="F186" s="104" t="s">
        <v>888</v>
      </c>
      <c r="G186" s="169">
        <v>86.21</v>
      </c>
      <c r="H186" s="169"/>
      <c r="I186" s="110">
        <v>78.45</v>
      </c>
    </row>
    <row r="187" spans="1:9" ht="15.2" customHeight="1" thickBot="1" x14ac:dyDescent="0.25">
      <c r="A187" s="113"/>
      <c r="B187" s="168" t="s">
        <v>881</v>
      </c>
      <c r="C187" s="168"/>
      <c r="D187" s="107">
        <v>7.34</v>
      </c>
      <c r="E187" s="108" t="s">
        <v>882</v>
      </c>
      <c r="F187" s="104" t="s">
        <v>883</v>
      </c>
      <c r="G187" s="169">
        <v>48.54</v>
      </c>
      <c r="H187" s="169"/>
      <c r="I187" s="110">
        <v>356.28</v>
      </c>
    </row>
    <row r="188" spans="1:9" ht="30.6" customHeight="1" thickBot="1" x14ac:dyDescent="0.25">
      <c r="A188" s="113"/>
      <c r="B188" s="168" t="s">
        <v>956</v>
      </c>
      <c r="C188" s="168"/>
      <c r="D188" s="107">
        <v>0.65</v>
      </c>
      <c r="E188" s="108" t="s">
        <v>804</v>
      </c>
      <c r="F188" s="104" t="s">
        <v>957</v>
      </c>
      <c r="G188" s="169">
        <v>2.1</v>
      </c>
      <c r="H188" s="169"/>
      <c r="I188" s="110">
        <v>1.37</v>
      </c>
    </row>
    <row r="189" spans="1:9" ht="15.2" customHeight="1" thickBot="1" x14ac:dyDescent="0.25">
      <c r="A189" s="113"/>
      <c r="B189" s="113"/>
      <c r="C189" s="103"/>
      <c r="D189" s="107">
        <v>31.25</v>
      </c>
      <c r="E189" s="108" t="s">
        <v>798</v>
      </c>
      <c r="F189" s="104" t="s">
        <v>799</v>
      </c>
      <c r="G189" s="169">
        <v>864.02</v>
      </c>
      <c r="H189" s="170"/>
      <c r="I189" s="111">
        <v>270.01</v>
      </c>
    </row>
    <row r="190" spans="1:9" ht="15.4" customHeight="1" thickBot="1" x14ac:dyDescent="0.25">
      <c r="A190" s="113"/>
      <c r="B190" s="113"/>
      <c r="C190" s="103"/>
      <c r="D190" s="103"/>
      <c r="E190" s="103"/>
      <c r="F190" s="171" t="s">
        <v>860</v>
      </c>
      <c r="G190" s="171"/>
      <c r="H190" s="172">
        <v>1134.03</v>
      </c>
      <c r="I190" s="172"/>
    </row>
    <row r="191" spans="1:9" ht="17.649999999999999" customHeight="1" thickBot="1" x14ac:dyDescent="0.25">
      <c r="A191" s="113"/>
      <c r="B191" s="113"/>
      <c r="C191" s="103"/>
      <c r="D191" s="177" t="s">
        <v>958</v>
      </c>
      <c r="E191" s="177"/>
      <c r="F191" s="177"/>
      <c r="G191" s="177"/>
      <c r="H191" s="177"/>
      <c r="I191" s="103"/>
    </row>
    <row r="192" spans="1:9" ht="15.4" customHeight="1" thickBot="1" x14ac:dyDescent="0.25">
      <c r="A192" s="178" t="s">
        <v>959</v>
      </c>
      <c r="B192" s="178"/>
      <c r="C192" s="106" t="s">
        <v>76</v>
      </c>
      <c r="D192" s="179" t="s">
        <v>151</v>
      </c>
      <c r="E192" s="179"/>
      <c r="F192" s="179"/>
      <c r="G192" s="179"/>
      <c r="H192" s="179"/>
      <c r="I192" s="103"/>
    </row>
    <row r="193" spans="1:9" ht="21.4" customHeight="1" thickBot="1" x14ac:dyDescent="0.25">
      <c r="A193" s="113"/>
      <c r="B193" s="168" t="s">
        <v>811</v>
      </c>
      <c r="C193" s="168"/>
      <c r="D193" s="107">
        <v>0.3</v>
      </c>
      <c r="E193" s="108" t="s">
        <v>804</v>
      </c>
      <c r="F193" s="104" t="s">
        <v>812</v>
      </c>
      <c r="G193" s="169">
        <v>18.149999999999999</v>
      </c>
      <c r="H193" s="169"/>
      <c r="I193" s="110">
        <v>5.45</v>
      </c>
    </row>
    <row r="194" spans="1:9" ht="21.4" customHeight="1" thickBot="1" x14ac:dyDescent="0.25">
      <c r="A194" s="113"/>
      <c r="B194" s="168" t="s">
        <v>960</v>
      </c>
      <c r="C194" s="168"/>
      <c r="D194" s="107">
        <v>0.3</v>
      </c>
      <c r="E194" s="108" t="s">
        <v>804</v>
      </c>
      <c r="F194" s="104" t="s">
        <v>961</v>
      </c>
      <c r="G194" s="169">
        <v>23.87</v>
      </c>
      <c r="H194" s="169"/>
      <c r="I194" s="110">
        <v>7.16</v>
      </c>
    </row>
    <row r="195" spans="1:9" ht="15.2" customHeight="1" thickBot="1" x14ac:dyDescent="0.25">
      <c r="A195" s="113"/>
      <c r="B195" s="168" t="s">
        <v>962</v>
      </c>
      <c r="C195" s="168"/>
      <c r="D195" s="107">
        <v>1.05</v>
      </c>
      <c r="E195" s="108" t="s">
        <v>963</v>
      </c>
      <c r="F195" s="104" t="s">
        <v>964</v>
      </c>
      <c r="G195" s="169">
        <v>49.69</v>
      </c>
      <c r="H195" s="169"/>
      <c r="I195" s="110">
        <v>52.17</v>
      </c>
    </row>
    <row r="196" spans="1:9" ht="21.4" customHeight="1" thickBot="1" x14ac:dyDescent="0.25">
      <c r="A196" s="113"/>
      <c r="B196" s="168" t="s">
        <v>965</v>
      </c>
      <c r="C196" s="168"/>
      <c r="D196" s="107">
        <v>0.4</v>
      </c>
      <c r="E196" s="108" t="s">
        <v>966</v>
      </c>
      <c r="F196" s="104" t="s">
        <v>967</v>
      </c>
      <c r="G196" s="169">
        <v>20.399999999999999</v>
      </c>
      <c r="H196" s="169"/>
      <c r="I196" s="110">
        <v>8.16</v>
      </c>
    </row>
    <row r="197" spans="1:9" ht="15.2" customHeight="1" thickBot="1" x14ac:dyDescent="0.25">
      <c r="A197" s="113"/>
      <c r="B197" s="113"/>
      <c r="C197" s="103"/>
      <c r="D197" s="107">
        <v>31.25</v>
      </c>
      <c r="E197" s="108" t="s">
        <v>798</v>
      </c>
      <c r="F197" s="104" t="s">
        <v>799</v>
      </c>
      <c r="G197" s="169">
        <v>72.94</v>
      </c>
      <c r="H197" s="170"/>
      <c r="I197" s="111">
        <v>22.79</v>
      </c>
    </row>
    <row r="198" spans="1:9" ht="15.4" customHeight="1" thickBot="1" x14ac:dyDescent="0.25">
      <c r="A198" s="113"/>
      <c r="B198" s="113"/>
      <c r="C198" s="103"/>
      <c r="D198" s="103"/>
      <c r="E198" s="103"/>
      <c r="F198" s="171" t="s">
        <v>813</v>
      </c>
      <c r="G198" s="171"/>
      <c r="H198" s="172">
        <v>95.73</v>
      </c>
      <c r="I198" s="172"/>
    </row>
    <row r="199" spans="1:9" ht="15.4" customHeight="1" thickBot="1" x14ac:dyDescent="0.25">
      <c r="A199" s="178" t="s">
        <v>968</v>
      </c>
      <c r="B199" s="178"/>
      <c r="C199" s="106" t="s">
        <v>76</v>
      </c>
      <c r="D199" s="179" t="s">
        <v>154</v>
      </c>
      <c r="E199" s="179"/>
      <c r="F199" s="179"/>
      <c r="G199" s="179"/>
      <c r="H199" s="179"/>
      <c r="I199" s="103"/>
    </row>
    <row r="200" spans="1:9" ht="21.4" customHeight="1" thickBot="1" x14ac:dyDescent="0.25">
      <c r="A200" s="113"/>
      <c r="B200" s="168" t="s">
        <v>879</v>
      </c>
      <c r="C200" s="168"/>
      <c r="D200" s="107">
        <v>0.8</v>
      </c>
      <c r="E200" s="108" t="s">
        <v>804</v>
      </c>
      <c r="F200" s="104" t="s">
        <v>880</v>
      </c>
      <c r="G200" s="169">
        <v>22.8</v>
      </c>
      <c r="H200" s="169"/>
      <c r="I200" s="110">
        <v>18.239999999999998</v>
      </c>
    </row>
    <row r="201" spans="1:9" ht="21.4" customHeight="1" thickBot="1" x14ac:dyDescent="0.25">
      <c r="A201" s="113"/>
      <c r="B201" s="168" t="s">
        <v>811</v>
      </c>
      <c r="C201" s="168"/>
      <c r="D201" s="107">
        <v>1.2</v>
      </c>
      <c r="E201" s="108" t="s">
        <v>804</v>
      </c>
      <c r="F201" s="104" t="s">
        <v>812</v>
      </c>
      <c r="G201" s="169">
        <v>18.149999999999999</v>
      </c>
      <c r="H201" s="169"/>
      <c r="I201" s="110">
        <v>21.78</v>
      </c>
    </row>
    <row r="202" spans="1:9" ht="21.4" customHeight="1" thickBot="1" x14ac:dyDescent="0.25">
      <c r="A202" s="113"/>
      <c r="B202" s="168" t="s">
        <v>960</v>
      </c>
      <c r="C202" s="168"/>
      <c r="D202" s="107">
        <v>0.7</v>
      </c>
      <c r="E202" s="108" t="s">
        <v>804</v>
      </c>
      <c r="F202" s="104" t="s">
        <v>961</v>
      </c>
      <c r="G202" s="169">
        <v>23.87</v>
      </c>
      <c r="H202" s="169"/>
      <c r="I202" s="110">
        <v>16.71</v>
      </c>
    </row>
    <row r="203" spans="1:9" ht="21.4" customHeight="1" thickBot="1" x14ac:dyDescent="0.25">
      <c r="A203" s="113"/>
      <c r="B203" s="168" t="s">
        <v>969</v>
      </c>
      <c r="C203" s="168"/>
      <c r="D203" s="107">
        <v>0.44</v>
      </c>
      <c r="E203" s="108" t="s">
        <v>966</v>
      </c>
      <c r="F203" s="104" t="s">
        <v>970</v>
      </c>
      <c r="G203" s="169">
        <v>12.44</v>
      </c>
      <c r="H203" s="169"/>
      <c r="I203" s="110">
        <v>5.47</v>
      </c>
    </row>
    <row r="204" spans="1:9" ht="15.2" customHeight="1" thickBot="1" x14ac:dyDescent="0.25">
      <c r="A204" s="113"/>
      <c r="B204" s="168" t="s">
        <v>887</v>
      </c>
      <c r="C204" s="168"/>
      <c r="D204" s="107">
        <v>2.4E-2</v>
      </c>
      <c r="E204" s="108" t="s">
        <v>885</v>
      </c>
      <c r="F204" s="104" t="s">
        <v>888</v>
      </c>
      <c r="G204" s="169">
        <v>86.21</v>
      </c>
      <c r="H204" s="169"/>
      <c r="I204" s="110">
        <v>2.0699999999999998</v>
      </c>
    </row>
    <row r="205" spans="1:9" ht="15.2" customHeight="1" thickBot="1" x14ac:dyDescent="0.25">
      <c r="A205" s="113"/>
      <c r="B205" s="168" t="s">
        <v>881</v>
      </c>
      <c r="C205" s="168"/>
      <c r="D205" s="107">
        <v>0.22</v>
      </c>
      <c r="E205" s="108" t="s">
        <v>882</v>
      </c>
      <c r="F205" s="104" t="s">
        <v>883</v>
      </c>
      <c r="G205" s="169">
        <v>48.54</v>
      </c>
      <c r="H205" s="169"/>
      <c r="I205" s="110">
        <v>10.68</v>
      </c>
    </row>
    <row r="206" spans="1:9" ht="21.4" customHeight="1" thickBot="1" x14ac:dyDescent="0.25">
      <c r="A206" s="113"/>
      <c r="B206" s="168" t="s">
        <v>971</v>
      </c>
      <c r="C206" s="168"/>
      <c r="D206" s="107">
        <v>2</v>
      </c>
      <c r="E206" s="108" t="s">
        <v>966</v>
      </c>
      <c r="F206" s="104" t="s">
        <v>972</v>
      </c>
      <c r="G206" s="169">
        <v>25.33</v>
      </c>
      <c r="H206" s="169"/>
      <c r="I206" s="110">
        <v>50.66</v>
      </c>
    </row>
    <row r="207" spans="1:9" ht="15.2" customHeight="1" thickBot="1" x14ac:dyDescent="0.25">
      <c r="A207" s="113"/>
      <c r="B207" s="113"/>
      <c r="C207" s="103"/>
      <c r="D207" s="107">
        <v>31.25</v>
      </c>
      <c r="E207" s="108" t="s">
        <v>798</v>
      </c>
      <c r="F207" s="104" t="s">
        <v>799</v>
      </c>
      <c r="G207" s="169">
        <v>125.61</v>
      </c>
      <c r="H207" s="170"/>
      <c r="I207" s="111">
        <v>39.25</v>
      </c>
    </row>
    <row r="208" spans="1:9" ht="15.4" customHeight="1" thickBot="1" x14ac:dyDescent="0.25">
      <c r="A208" s="113"/>
      <c r="B208" s="113"/>
      <c r="C208" s="103"/>
      <c r="D208" s="103"/>
      <c r="E208" s="103"/>
      <c r="F208" s="171" t="s">
        <v>813</v>
      </c>
      <c r="G208" s="171"/>
      <c r="H208" s="172">
        <v>164.86</v>
      </c>
      <c r="I208" s="172"/>
    </row>
    <row r="209" spans="1:9" ht="17.649999999999999" customHeight="1" thickBot="1" x14ac:dyDescent="0.25">
      <c r="A209" s="113"/>
      <c r="B209" s="113"/>
      <c r="C209" s="103"/>
      <c r="D209" s="177" t="s">
        <v>973</v>
      </c>
      <c r="E209" s="177"/>
      <c r="F209" s="177"/>
      <c r="G209" s="177"/>
      <c r="H209" s="177"/>
      <c r="I209" s="103"/>
    </row>
    <row r="210" spans="1:9" ht="15.4" customHeight="1" thickBot="1" x14ac:dyDescent="0.25">
      <c r="A210" s="178" t="s">
        <v>974</v>
      </c>
      <c r="B210" s="178"/>
      <c r="C210" s="106" t="s">
        <v>76</v>
      </c>
      <c r="D210" s="179" t="s">
        <v>157</v>
      </c>
      <c r="E210" s="179"/>
      <c r="F210" s="179"/>
      <c r="G210" s="179"/>
      <c r="H210" s="179"/>
      <c r="I210" s="103"/>
    </row>
    <row r="211" spans="1:9" ht="21.4" customHeight="1" thickBot="1" x14ac:dyDescent="0.25">
      <c r="A211" s="113"/>
      <c r="B211" s="168" t="s">
        <v>975</v>
      </c>
      <c r="C211" s="168"/>
      <c r="D211" s="107">
        <v>0.02</v>
      </c>
      <c r="E211" s="108" t="s">
        <v>92</v>
      </c>
      <c r="F211" s="104" t="s">
        <v>976</v>
      </c>
      <c r="G211" s="169">
        <v>480</v>
      </c>
      <c r="H211" s="169"/>
      <c r="I211" s="110">
        <v>9.6</v>
      </c>
    </row>
    <row r="212" spans="1:9" ht="21.4" customHeight="1" thickBot="1" x14ac:dyDescent="0.25">
      <c r="A212" s="113"/>
      <c r="B212" s="168" t="s">
        <v>879</v>
      </c>
      <c r="C212" s="168"/>
      <c r="D212" s="107">
        <v>1</v>
      </c>
      <c r="E212" s="108" t="s">
        <v>804</v>
      </c>
      <c r="F212" s="104" t="s">
        <v>880</v>
      </c>
      <c r="G212" s="169">
        <v>22.8</v>
      </c>
      <c r="H212" s="169"/>
      <c r="I212" s="110">
        <v>22.8</v>
      </c>
    </row>
    <row r="213" spans="1:9" ht="21.4" customHeight="1" thickBot="1" x14ac:dyDescent="0.25">
      <c r="A213" s="113"/>
      <c r="B213" s="168" t="s">
        <v>811</v>
      </c>
      <c r="C213" s="168"/>
      <c r="D213" s="107">
        <v>0.5</v>
      </c>
      <c r="E213" s="108" t="s">
        <v>804</v>
      </c>
      <c r="F213" s="104" t="s">
        <v>812</v>
      </c>
      <c r="G213" s="169">
        <v>18.149999999999999</v>
      </c>
      <c r="H213" s="169"/>
      <c r="I213" s="110">
        <v>9.08</v>
      </c>
    </row>
    <row r="214" spans="1:9" ht="15.2" customHeight="1" thickBot="1" x14ac:dyDescent="0.25">
      <c r="A214" s="113"/>
      <c r="B214" s="168" t="s">
        <v>977</v>
      </c>
      <c r="C214" s="168"/>
      <c r="D214" s="107">
        <v>34</v>
      </c>
      <c r="E214" s="108" t="s">
        <v>200</v>
      </c>
      <c r="F214" s="104" t="s">
        <v>978</v>
      </c>
      <c r="G214" s="169">
        <v>0.83</v>
      </c>
      <c r="H214" s="169"/>
      <c r="I214" s="110">
        <v>28.22</v>
      </c>
    </row>
    <row r="215" spans="1:9" ht="15.2" customHeight="1" thickBot="1" x14ac:dyDescent="0.25">
      <c r="A215" s="113"/>
      <c r="B215" s="113"/>
      <c r="C215" s="103"/>
      <c r="D215" s="107">
        <v>31.25</v>
      </c>
      <c r="E215" s="108" t="s">
        <v>798</v>
      </c>
      <c r="F215" s="104" t="s">
        <v>799</v>
      </c>
      <c r="G215" s="169">
        <v>69.7</v>
      </c>
      <c r="H215" s="170"/>
      <c r="I215" s="111">
        <v>21.78</v>
      </c>
    </row>
    <row r="216" spans="1:9" ht="15.4" customHeight="1" thickBot="1" x14ac:dyDescent="0.25">
      <c r="A216" s="113"/>
      <c r="B216" s="113"/>
      <c r="C216" s="103"/>
      <c r="D216" s="103"/>
      <c r="E216" s="103"/>
      <c r="F216" s="171" t="s">
        <v>813</v>
      </c>
      <c r="G216" s="171"/>
      <c r="H216" s="172">
        <v>91.48</v>
      </c>
      <c r="I216" s="172"/>
    </row>
    <row r="217" spans="1:9" ht="15.4" customHeight="1" thickBot="1" x14ac:dyDescent="0.25">
      <c r="A217" s="178" t="s">
        <v>979</v>
      </c>
      <c r="B217" s="178"/>
      <c r="C217" s="106" t="s">
        <v>161</v>
      </c>
      <c r="D217" s="179" t="s">
        <v>160</v>
      </c>
      <c r="E217" s="179"/>
      <c r="F217" s="179"/>
      <c r="G217" s="179"/>
      <c r="H217" s="179"/>
      <c r="I217" s="103"/>
    </row>
    <row r="218" spans="1:9" ht="67.5" customHeight="1" thickBot="1" x14ac:dyDescent="0.25">
      <c r="A218" s="113"/>
      <c r="B218" s="168" t="s">
        <v>980</v>
      </c>
      <c r="C218" s="168"/>
      <c r="D218" s="107">
        <v>1.9E-3</v>
      </c>
      <c r="E218" s="108" t="s">
        <v>92</v>
      </c>
      <c r="F218" s="104" t="s">
        <v>981</v>
      </c>
      <c r="G218" s="169">
        <v>704.53</v>
      </c>
      <c r="H218" s="169"/>
      <c r="I218" s="110">
        <v>1.34</v>
      </c>
    </row>
    <row r="219" spans="1:9" ht="21.4" customHeight="1" thickBot="1" x14ac:dyDescent="0.25">
      <c r="A219" s="113"/>
      <c r="B219" s="168" t="s">
        <v>982</v>
      </c>
      <c r="C219" s="168"/>
      <c r="D219" s="107">
        <v>6.8000000000000005E-2</v>
      </c>
      <c r="E219" s="108" t="s">
        <v>804</v>
      </c>
      <c r="F219" s="104" t="s">
        <v>880</v>
      </c>
      <c r="G219" s="169">
        <v>23.77</v>
      </c>
      <c r="H219" s="169"/>
      <c r="I219" s="110">
        <v>1.62</v>
      </c>
    </row>
    <row r="220" spans="1:9" ht="21.4" customHeight="1" thickBot="1" x14ac:dyDescent="0.25">
      <c r="A220" s="113"/>
      <c r="B220" s="168" t="s">
        <v>862</v>
      </c>
      <c r="C220" s="168"/>
      <c r="D220" s="107">
        <v>9.4E-2</v>
      </c>
      <c r="E220" s="108" t="s">
        <v>804</v>
      </c>
      <c r="F220" s="104" t="s">
        <v>812</v>
      </c>
      <c r="G220" s="169">
        <v>19.059999999999999</v>
      </c>
      <c r="H220" s="169"/>
      <c r="I220" s="110">
        <v>1.79</v>
      </c>
    </row>
    <row r="221" spans="1:9" ht="30.6" customHeight="1" thickBot="1" x14ac:dyDescent="0.25">
      <c r="A221" s="113"/>
      <c r="B221" s="168" t="s">
        <v>983</v>
      </c>
      <c r="C221" s="168"/>
      <c r="D221" s="107">
        <v>0.217</v>
      </c>
      <c r="E221" s="108" t="s">
        <v>76</v>
      </c>
      <c r="F221" s="104" t="s">
        <v>984</v>
      </c>
      <c r="G221" s="169">
        <v>131.5</v>
      </c>
      <c r="H221" s="169"/>
      <c r="I221" s="110">
        <v>28.54</v>
      </c>
    </row>
    <row r="222" spans="1:9" ht="21.4" customHeight="1" thickBot="1" x14ac:dyDescent="0.25">
      <c r="A222" s="113"/>
      <c r="B222" s="168" t="s">
        <v>922</v>
      </c>
      <c r="C222" s="168"/>
      <c r="D222" s="107">
        <v>0.79</v>
      </c>
      <c r="E222" s="108" t="s">
        <v>126</v>
      </c>
      <c r="F222" s="104" t="s">
        <v>923</v>
      </c>
      <c r="G222" s="169">
        <v>12</v>
      </c>
      <c r="H222" s="169"/>
      <c r="I222" s="110">
        <v>9.48</v>
      </c>
    </row>
    <row r="223" spans="1:9" ht="49.15" customHeight="1" thickBot="1" x14ac:dyDescent="0.25">
      <c r="A223" s="113"/>
      <c r="B223" s="168" t="s">
        <v>985</v>
      </c>
      <c r="C223" s="168"/>
      <c r="D223" s="107">
        <v>2.4E-2</v>
      </c>
      <c r="E223" s="108" t="s">
        <v>92</v>
      </c>
      <c r="F223" s="104" t="s">
        <v>986</v>
      </c>
      <c r="G223" s="169">
        <v>596.16</v>
      </c>
      <c r="H223" s="169"/>
      <c r="I223" s="110">
        <v>14.31</v>
      </c>
    </row>
    <row r="224" spans="1:9" ht="30.6" customHeight="1" thickBot="1" x14ac:dyDescent="0.25">
      <c r="A224" s="113"/>
      <c r="B224" s="168" t="s">
        <v>987</v>
      </c>
      <c r="C224" s="168"/>
      <c r="D224" s="107">
        <v>7.0000000000000001E-3</v>
      </c>
      <c r="E224" s="108" t="s">
        <v>966</v>
      </c>
      <c r="F224" s="104" t="s">
        <v>988</v>
      </c>
      <c r="G224" s="169">
        <v>7.73</v>
      </c>
      <c r="H224" s="169"/>
      <c r="I224" s="110">
        <v>0.05</v>
      </c>
    </row>
    <row r="225" spans="1:9" ht="39.75" customHeight="1" thickBot="1" x14ac:dyDescent="0.25">
      <c r="A225" s="113"/>
      <c r="B225" s="168" t="s">
        <v>916</v>
      </c>
      <c r="C225" s="168"/>
      <c r="D225" s="107">
        <v>6</v>
      </c>
      <c r="E225" s="108" t="s">
        <v>200</v>
      </c>
      <c r="F225" s="104" t="s">
        <v>917</v>
      </c>
      <c r="G225" s="169">
        <v>0.21</v>
      </c>
      <c r="H225" s="169"/>
      <c r="I225" s="110">
        <v>1.26</v>
      </c>
    </row>
    <row r="226" spans="1:9" ht="15.2" customHeight="1" thickBot="1" x14ac:dyDescent="0.25">
      <c r="A226" s="113"/>
      <c r="B226" s="113"/>
      <c r="C226" s="103"/>
      <c r="D226" s="107">
        <v>31.25</v>
      </c>
      <c r="E226" s="108" t="s">
        <v>798</v>
      </c>
      <c r="F226" s="104" t="s">
        <v>799</v>
      </c>
      <c r="G226" s="169">
        <v>58.39</v>
      </c>
      <c r="H226" s="170"/>
      <c r="I226" s="111">
        <v>18.25</v>
      </c>
    </row>
    <row r="227" spans="1:9" ht="15.4" customHeight="1" thickBot="1" x14ac:dyDescent="0.25">
      <c r="A227" s="113"/>
      <c r="B227" s="113"/>
      <c r="C227" s="103"/>
      <c r="D227" s="103"/>
      <c r="E227" s="103"/>
      <c r="F227" s="171" t="s">
        <v>989</v>
      </c>
      <c r="G227" s="171"/>
      <c r="H227" s="172">
        <v>76.64</v>
      </c>
      <c r="I227" s="172"/>
    </row>
    <row r="228" spans="1:9" ht="15.4" customHeight="1" thickBot="1" x14ac:dyDescent="0.25">
      <c r="A228" s="178" t="s">
        <v>990</v>
      </c>
      <c r="B228" s="178"/>
      <c r="C228" s="106" t="s">
        <v>161</v>
      </c>
      <c r="D228" s="179" t="s">
        <v>164</v>
      </c>
      <c r="E228" s="179"/>
      <c r="F228" s="179"/>
      <c r="G228" s="179"/>
      <c r="H228" s="179"/>
      <c r="I228" s="103"/>
    </row>
    <row r="229" spans="1:9" ht="67.5" customHeight="1" thickBot="1" x14ac:dyDescent="0.25">
      <c r="A229" s="113"/>
      <c r="B229" s="168" t="s">
        <v>980</v>
      </c>
      <c r="C229" s="168"/>
      <c r="D229" s="107">
        <v>1.9E-3</v>
      </c>
      <c r="E229" s="108" t="s">
        <v>92</v>
      </c>
      <c r="F229" s="104" t="s">
        <v>981</v>
      </c>
      <c r="G229" s="169">
        <v>704.53</v>
      </c>
      <c r="H229" s="169"/>
      <c r="I229" s="110">
        <v>1.34</v>
      </c>
    </row>
    <row r="230" spans="1:9" ht="21.4" customHeight="1" thickBot="1" x14ac:dyDescent="0.25">
      <c r="A230" s="113"/>
      <c r="B230" s="168" t="s">
        <v>982</v>
      </c>
      <c r="C230" s="168"/>
      <c r="D230" s="107">
        <v>9.4E-2</v>
      </c>
      <c r="E230" s="108" t="s">
        <v>804</v>
      </c>
      <c r="F230" s="104" t="s">
        <v>880</v>
      </c>
      <c r="G230" s="169">
        <v>23.77</v>
      </c>
      <c r="H230" s="169"/>
      <c r="I230" s="110">
        <v>2.23</v>
      </c>
    </row>
    <row r="231" spans="1:9" ht="21.4" customHeight="1" thickBot="1" x14ac:dyDescent="0.25">
      <c r="A231" s="113"/>
      <c r="B231" s="168" t="s">
        <v>862</v>
      </c>
      <c r="C231" s="168"/>
      <c r="D231" s="107">
        <v>0.107</v>
      </c>
      <c r="E231" s="108" t="s">
        <v>804</v>
      </c>
      <c r="F231" s="104" t="s">
        <v>812</v>
      </c>
      <c r="G231" s="169">
        <v>19.059999999999999</v>
      </c>
      <c r="H231" s="169"/>
      <c r="I231" s="110">
        <v>2.04</v>
      </c>
    </row>
    <row r="232" spans="1:9" ht="30.6" customHeight="1" thickBot="1" x14ac:dyDescent="0.25">
      <c r="A232" s="113"/>
      <c r="B232" s="168" t="s">
        <v>983</v>
      </c>
      <c r="C232" s="168"/>
      <c r="D232" s="107">
        <v>0.122</v>
      </c>
      <c r="E232" s="108" t="s">
        <v>76</v>
      </c>
      <c r="F232" s="104" t="s">
        <v>984</v>
      </c>
      <c r="G232" s="169">
        <v>131.5</v>
      </c>
      <c r="H232" s="169"/>
      <c r="I232" s="110">
        <v>16.04</v>
      </c>
    </row>
    <row r="233" spans="1:9" ht="21.4" customHeight="1" thickBot="1" x14ac:dyDescent="0.25">
      <c r="A233" s="113"/>
      <c r="B233" s="168" t="s">
        <v>929</v>
      </c>
      <c r="C233" s="168"/>
      <c r="D233" s="107">
        <v>0.308</v>
      </c>
      <c r="E233" s="108" t="s">
        <v>126</v>
      </c>
      <c r="F233" s="104" t="s">
        <v>930</v>
      </c>
      <c r="G233" s="169">
        <v>11.5</v>
      </c>
      <c r="H233" s="169"/>
      <c r="I233" s="110">
        <v>3.54</v>
      </c>
    </row>
    <row r="234" spans="1:9" ht="49.15" customHeight="1" thickBot="1" x14ac:dyDescent="0.25">
      <c r="A234" s="113"/>
      <c r="B234" s="168" t="s">
        <v>985</v>
      </c>
      <c r="C234" s="168"/>
      <c r="D234" s="107">
        <v>1.2E-2</v>
      </c>
      <c r="E234" s="108" t="s">
        <v>92</v>
      </c>
      <c r="F234" s="104" t="s">
        <v>986</v>
      </c>
      <c r="G234" s="169">
        <v>596.16</v>
      </c>
      <c r="H234" s="169"/>
      <c r="I234" s="110">
        <v>7.15</v>
      </c>
    </row>
    <row r="235" spans="1:9" ht="30.6" customHeight="1" thickBot="1" x14ac:dyDescent="0.25">
      <c r="A235" s="113"/>
      <c r="B235" s="168" t="s">
        <v>987</v>
      </c>
      <c r="C235" s="168"/>
      <c r="D235" s="107">
        <v>5.0000000000000001E-3</v>
      </c>
      <c r="E235" s="108" t="s">
        <v>966</v>
      </c>
      <c r="F235" s="104" t="s">
        <v>988</v>
      </c>
      <c r="G235" s="169">
        <v>7.73</v>
      </c>
      <c r="H235" s="169"/>
      <c r="I235" s="110">
        <v>0.04</v>
      </c>
    </row>
    <row r="236" spans="1:9" ht="39.75" customHeight="1" thickBot="1" x14ac:dyDescent="0.25">
      <c r="A236" s="113"/>
      <c r="B236" s="168" t="s">
        <v>916</v>
      </c>
      <c r="C236" s="168"/>
      <c r="D236" s="107">
        <v>6</v>
      </c>
      <c r="E236" s="108" t="s">
        <v>200</v>
      </c>
      <c r="F236" s="104" t="s">
        <v>917</v>
      </c>
      <c r="G236" s="169">
        <v>0.21</v>
      </c>
      <c r="H236" s="169"/>
      <c r="I236" s="110">
        <v>1.26</v>
      </c>
    </row>
    <row r="237" spans="1:9" ht="15.2" customHeight="1" thickBot="1" x14ac:dyDescent="0.25">
      <c r="A237" s="113"/>
      <c r="B237" s="113"/>
      <c r="C237" s="103"/>
      <c r="D237" s="107">
        <v>31.25</v>
      </c>
      <c r="E237" s="108" t="s">
        <v>798</v>
      </c>
      <c r="F237" s="104" t="s">
        <v>799</v>
      </c>
      <c r="G237" s="169">
        <v>33.64</v>
      </c>
      <c r="H237" s="170"/>
      <c r="I237" s="111">
        <v>10.51</v>
      </c>
    </row>
    <row r="238" spans="1:9" ht="15.4" customHeight="1" thickBot="1" x14ac:dyDescent="0.25">
      <c r="A238" s="113"/>
      <c r="B238" s="113"/>
      <c r="C238" s="103"/>
      <c r="D238" s="103"/>
      <c r="E238" s="103"/>
      <c r="F238" s="171" t="s">
        <v>989</v>
      </c>
      <c r="G238" s="171"/>
      <c r="H238" s="172">
        <v>44.15</v>
      </c>
      <c r="I238" s="172"/>
    </row>
    <row r="239" spans="1:9" ht="17.649999999999999" customHeight="1" thickBot="1" x14ac:dyDescent="0.25">
      <c r="A239" s="113"/>
      <c r="B239" s="113"/>
      <c r="C239" s="103"/>
      <c r="D239" s="177" t="s">
        <v>991</v>
      </c>
      <c r="E239" s="177"/>
      <c r="F239" s="177"/>
      <c r="G239" s="177"/>
      <c r="H239" s="177"/>
      <c r="I239" s="103"/>
    </row>
    <row r="240" spans="1:9" ht="15.4" customHeight="1" thickBot="1" x14ac:dyDescent="0.25">
      <c r="A240" s="178" t="s">
        <v>992</v>
      </c>
      <c r="B240" s="178"/>
      <c r="C240" s="106" t="s">
        <v>76</v>
      </c>
      <c r="D240" s="179" t="s">
        <v>167</v>
      </c>
      <c r="E240" s="179"/>
      <c r="F240" s="179"/>
      <c r="G240" s="179"/>
      <c r="H240" s="179"/>
      <c r="I240" s="103"/>
    </row>
    <row r="241" spans="1:9" ht="21.4" customHeight="1" thickBot="1" x14ac:dyDescent="0.25">
      <c r="A241" s="113"/>
      <c r="B241" s="168" t="s">
        <v>993</v>
      </c>
      <c r="C241" s="168"/>
      <c r="D241" s="107">
        <v>3.0000000000000001E-3</v>
      </c>
      <c r="E241" s="108" t="s">
        <v>92</v>
      </c>
      <c r="F241" s="104" t="s">
        <v>994</v>
      </c>
      <c r="G241" s="169">
        <v>728.03</v>
      </c>
      <c r="H241" s="169"/>
      <c r="I241" s="110">
        <v>2.1800000000000002</v>
      </c>
    </row>
    <row r="242" spans="1:9" ht="21.4" customHeight="1" thickBot="1" x14ac:dyDescent="0.25">
      <c r="A242" s="113"/>
      <c r="B242" s="168" t="s">
        <v>879</v>
      </c>
      <c r="C242" s="168"/>
      <c r="D242" s="107">
        <v>0.23</v>
      </c>
      <c r="E242" s="108" t="s">
        <v>804</v>
      </c>
      <c r="F242" s="104" t="s">
        <v>880</v>
      </c>
      <c r="G242" s="169">
        <v>22.8</v>
      </c>
      <c r="H242" s="169"/>
      <c r="I242" s="110">
        <v>5.24</v>
      </c>
    </row>
    <row r="243" spans="1:9" ht="21.4" customHeight="1" thickBot="1" x14ac:dyDescent="0.25">
      <c r="A243" s="113"/>
      <c r="B243" s="168" t="s">
        <v>811</v>
      </c>
      <c r="C243" s="168"/>
      <c r="D243" s="107">
        <v>0.23</v>
      </c>
      <c r="E243" s="108" t="s">
        <v>804</v>
      </c>
      <c r="F243" s="104" t="s">
        <v>812</v>
      </c>
      <c r="G243" s="169">
        <v>18.149999999999999</v>
      </c>
      <c r="H243" s="169"/>
      <c r="I243" s="110">
        <v>4.17</v>
      </c>
    </row>
    <row r="244" spans="1:9" ht="15.2" customHeight="1" thickBot="1" x14ac:dyDescent="0.25">
      <c r="A244" s="113"/>
      <c r="B244" s="113"/>
      <c r="C244" s="103"/>
      <c r="D244" s="107">
        <v>31.25</v>
      </c>
      <c r="E244" s="108" t="s">
        <v>798</v>
      </c>
      <c r="F244" s="104" t="s">
        <v>799</v>
      </c>
      <c r="G244" s="169">
        <v>11.59</v>
      </c>
      <c r="H244" s="170"/>
      <c r="I244" s="111">
        <v>3.62</v>
      </c>
    </row>
    <row r="245" spans="1:9" ht="15.4" customHeight="1" thickBot="1" x14ac:dyDescent="0.25">
      <c r="A245" s="113"/>
      <c r="B245" s="113"/>
      <c r="C245" s="103"/>
      <c r="D245" s="103"/>
      <c r="E245" s="103"/>
      <c r="F245" s="171" t="s">
        <v>813</v>
      </c>
      <c r="G245" s="171"/>
      <c r="H245" s="172">
        <v>15.21</v>
      </c>
      <c r="I245" s="172"/>
    </row>
    <row r="246" spans="1:9" ht="15.4" customHeight="1" thickBot="1" x14ac:dyDescent="0.25">
      <c r="A246" s="178" t="s">
        <v>995</v>
      </c>
      <c r="B246" s="178"/>
      <c r="C246" s="106" t="s">
        <v>76</v>
      </c>
      <c r="D246" s="179" t="s">
        <v>170</v>
      </c>
      <c r="E246" s="179"/>
      <c r="F246" s="179"/>
      <c r="G246" s="179"/>
      <c r="H246" s="179"/>
      <c r="I246" s="103"/>
    </row>
    <row r="247" spans="1:9" ht="21.4" customHeight="1" thickBot="1" x14ac:dyDescent="0.25">
      <c r="A247" s="113"/>
      <c r="B247" s="168" t="s">
        <v>950</v>
      </c>
      <c r="C247" s="168"/>
      <c r="D247" s="107">
        <v>0.87</v>
      </c>
      <c r="E247" s="108" t="s">
        <v>804</v>
      </c>
      <c r="F247" s="104" t="s">
        <v>951</v>
      </c>
      <c r="G247" s="169">
        <v>18.21</v>
      </c>
      <c r="H247" s="169"/>
      <c r="I247" s="110">
        <v>15.84</v>
      </c>
    </row>
    <row r="248" spans="1:9" ht="21.4" customHeight="1" thickBot="1" x14ac:dyDescent="0.25">
      <c r="A248" s="113"/>
      <c r="B248" s="168" t="s">
        <v>879</v>
      </c>
      <c r="C248" s="168"/>
      <c r="D248" s="107">
        <v>0.87</v>
      </c>
      <c r="E248" s="108" t="s">
        <v>804</v>
      </c>
      <c r="F248" s="104" t="s">
        <v>880</v>
      </c>
      <c r="G248" s="169">
        <v>22.8</v>
      </c>
      <c r="H248" s="169"/>
      <c r="I248" s="110">
        <v>19.84</v>
      </c>
    </row>
    <row r="249" spans="1:9" ht="21.4" customHeight="1" thickBot="1" x14ac:dyDescent="0.25">
      <c r="A249" s="113"/>
      <c r="B249" s="168" t="s">
        <v>975</v>
      </c>
      <c r="C249" s="168"/>
      <c r="D249" s="107">
        <v>2.5000000000000001E-2</v>
      </c>
      <c r="E249" s="108" t="s">
        <v>92</v>
      </c>
      <c r="F249" s="104" t="s">
        <v>976</v>
      </c>
      <c r="G249" s="169">
        <v>480</v>
      </c>
      <c r="H249" s="169"/>
      <c r="I249" s="110">
        <v>12</v>
      </c>
    </row>
    <row r="250" spans="1:9" ht="15.2" customHeight="1" thickBot="1" x14ac:dyDescent="0.25">
      <c r="A250" s="113"/>
      <c r="B250" s="113"/>
      <c r="C250" s="103"/>
      <c r="D250" s="107">
        <v>31.25</v>
      </c>
      <c r="E250" s="108" t="s">
        <v>798</v>
      </c>
      <c r="F250" s="104" t="s">
        <v>799</v>
      </c>
      <c r="G250" s="169">
        <v>47.68</v>
      </c>
      <c r="H250" s="170"/>
      <c r="I250" s="111">
        <v>14.9</v>
      </c>
    </row>
    <row r="251" spans="1:9" ht="15.4" customHeight="1" thickBot="1" x14ac:dyDescent="0.25">
      <c r="A251" s="113"/>
      <c r="B251" s="113"/>
      <c r="C251" s="103"/>
      <c r="D251" s="103"/>
      <c r="E251" s="103"/>
      <c r="F251" s="171" t="s">
        <v>813</v>
      </c>
      <c r="G251" s="171"/>
      <c r="H251" s="172">
        <v>62.58</v>
      </c>
      <c r="I251" s="172"/>
    </row>
    <row r="252" spans="1:9" ht="15.4" customHeight="1" thickBot="1" x14ac:dyDescent="0.25">
      <c r="A252" s="178" t="s">
        <v>996</v>
      </c>
      <c r="B252" s="178"/>
      <c r="C252" s="106" t="s">
        <v>76</v>
      </c>
      <c r="D252" s="179" t="s">
        <v>173</v>
      </c>
      <c r="E252" s="179"/>
      <c r="F252" s="179"/>
      <c r="G252" s="179"/>
      <c r="H252" s="179"/>
      <c r="I252" s="103"/>
    </row>
    <row r="253" spans="1:9" ht="21.4" customHeight="1" thickBot="1" x14ac:dyDescent="0.25">
      <c r="A253" s="113"/>
      <c r="B253" s="168" t="s">
        <v>950</v>
      </c>
      <c r="C253" s="168"/>
      <c r="D253" s="107">
        <v>0.7</v>
      </c>
      <c r="E253" s="108" t="s">
        <v>804</v>
      </c>
      <c r="F253" s="104" t="s">
        <v>951</v>
      </c>
      <c r="G253" s="169">
        <v>18.21</v>
      </c>
      <c r="H253" s="169"/>
      <c r="I253" s="110">
        <v>12.75</v>
      </c>
    </row>
    <row r="254" spans="1:9" ht="21.4" customHeight="1" thickBot="1" x14ac:dyDescent="0.25">
      <c r="A254" s="113"/>
      <c r="B254" s="168" t="s">
        <v>879</v>
      </c>
      <c r="C254" s="168"/>
      <c r="D254" s="107">
        <v>0.7</v>
      </c>
      <c r="E254" s="108" t="s">
        <v>804</v>
      </c>
      <c r="F254" s="104" t="s">
        <v>880</v>
      </c>
      <c r="G254" s="169">
        <v>22.8</v>
      </c>
      <c r="H254" s="169"/>
      <c r="I254" s="110">
        <v>15.96</v>
      </c>
    </row>
    <row r="255" spans="1:9" ht="21.4" customHeight="1" thickBot="1" x14ac:dyDescent="0.25">
      <c r="A255" s="113"/>
      <c r="B255" s="168" t="s">
        <v>975</v>
      </c>
      <c r="C255" s="168"/>
      <c r="D255" s="107">
        <v>2.5000000000000001E-2</v>
      </c>
      <c r="E255" s="108" t="s">
        <v>92</v>
      </c>
      <c r="F255" s="104" t="s">
        <v>976</v>
      </c>
      <c r="G255" s="169">
        <v>480</v>
      </c>
      <c r="H255" s="169"/>
      <c r="I255" s="110">
        <v>12</v>
      </c>
    </row>
    <row r="256" spans="1:9" ht="15.2" customHeight="1" thickBot="1" x14ac:dyDescent="0.25">
      <c r="A256" s="113"/>
      <c r="B256" s="113"/>
      <c r="C256" s="103"/>
      <c r="D256" s="107">
        <v>31.25</v>
      </c>
      <c r="E256" s="108" t="s">
        <v>798</v>
      </c>
      <c r="F256" s="104" t="s">
        <v>799</v>
      </c>
      <c r="G256" s="169">
        <v>40.71</v>
      </c>
      <c r="H256" s="170"/>
      <c r="I256" s="111">
        <v>12.72</v>
      </c>
    </row>
    <row r="257" spans="1:9" ht="15.4" customHeight="1" thickBot="1" x14ac:dyDescent="0.25">
      <c r="A257" s="113"/>
      <c r="B257" s="113"/>
      <c r="C257" s="103"/>
      <c r="D257" s="103"/>
      <c r="E257" s="103"/>
      <c r="F257" s="171" t="s">
        <v>813</v>
      </c>
      <c r="G257" s="171"/>
      <c r="H257" s="172">
        <v>53.43</v>
      </c>
      <c r="I257" s="172"/>
    </row>
    <row r="258" spans="1:9" ht="15.4" customHeight="1" thickBot="1" x14ac:dyDescent="0.25">
      <c r="A258" s="178" t="s">
        <v>997</v>
      </c>
      <c r="B258" s="178"/>
      <c r="C258" s="106" t="s">
        <v>76</v>
      </c>
      <c r="D258" s="179" t="s">
        <v>180</v>
      </c>
      <c r="E258" s="179"/>
      <c r="F258" s="179"/>
      <c r="G258" s="179"/>
      <c r="H258" s="179"/>
      <c r="I258" s="103"/>
    </row>
    <row r="259" spans="1:9" ht="21.4" customHeight="1" thickBot="1" x14ac:dyDescent="0.25">
      <c r="A259" s="113"/>
      <c r="B259" s="168" t="s">
        <v>879</v>
      </c>
      <c r="C259" s="168"/>
      <c r="D259" s="107">
        <v>1.2</v>
      </c>
      <c r="E259" s="108" t="s">
        <v>804</v>
      </c>
      <c r="F259" s="104" t="s">
        <v>880</v>
      </c>
      <c r="G259" s="169">
        <v>22.8</v>
      </c>
      <c r="H259" s="169"/>
      <c r="I259" s="110">
        <v>27.36</v>
      </c>
    </row>
    <row r="260" spans="1:9" ht="21.4" customHeight="1" thickBot="1" x14ac:dyDescent="0.25">
      <c r="A260" s="113"/>
      <c r="B260" s="168" t="s">
        <v>811</v>
      </c>
      <c r="C260" s="168"/>
      <c r="D260" s="107">
        <v>0.6</v>
      </c>
      <c r="E260" s="108" t="s">
        <v>804</v>
      </c>
      <c r="F260" s="104" t="s">
        <v>812</v>
      </c>
      <c r="G260" s="169">
        <v>18.149999999999999</v>
      </c>
      <c r="H260" s="169"/>
      <c r="I260" s="110">
        <v>10.89</v>
      </c>
    </row>
    <row r="261" spans="1:9" ht="15.2" customHeight="1" thickBot="1" x14ac:dyDescent="0.25">
      <c r="A261" s="113"/>
      <c r="B261" s="168" t="s">
        <v>998</v>
      </c>
      <c r="C261" s="168"/>
      <c r="D261" s="107">
        <v>5</v>
      </c>
      <c r="E261" s="108" t="s">
        <v>126</v>
      </c>
      <c r="F261" s="104" t="s">
        <v>999</v>
      </c>
      <c r="G261" s="169">
        <v>0.84</v>
      </c>
      <c r="H261" s="169"/>
      <c r="I261" s="110">
        <v>4.2</v>
      </c>
    </row>
    <row r="262" spans="1:9" ht="15.2" customHeight="1" thickBot="1" x14ac:dyDescent="0.25">
      <c r="A262" s="113"/>
      <c r="B262" s="168" t="s">
        <v>1000</v>
      </c>
      <c r="C262" s="168"/>
      <c r="D262" s="107">
        <v>1.05</v>
      </c>
      <c r="E262" s="108" t="s">
        <v>963</v>
      </c>
      <c r="F262" s="104" t="s">
        <v>1001</v>
      </c>
      <c r="G262" s="169">
        <v>36.79</v>
      </c>
      <c r="H262" s="169"/>
      <c r="I262" s="110">
        <v>38.630000000000003</v>
      </c>
    </row>
    <row r="263" spans="1:9" ht="15.2" customHeight="1" thickBot="1" x14ac:dyDescent="0.25">
      <c r="A263" s="113"/>
      <c r="B263" s="168" t="s">
        <v>1002</v>
      </c>
      <c r="C263" s="168"/>
      <c r="D263" s="107">
        <v>1.2</v>
      </c>
      <c r="E263" s="108" t="s">
        <v>126</v>
      </c>
      <c r="F263" s="104" t="s">
        <v>1003</v>
      </c>
      <c r="G263" s="169">
        <v>5.1100000000000003</v>
      </c>
      <c r="H263" s="169"/>
      <c r="I263" s="110">
        <v>6.13</v>
      </c>
    </row>
    <row r="264" spans="1:9" ht="15.2" customHeight="1" thickBot="1" x14ac:dyDescent="0.25">
      <c r="A264" s="113"/>
      <c r="B264" s="113"/>
      <c r="C264" s="103"/>
      <c r="D264" s="107">
        <v>31.25</v>
      </c>
      <c r="E264" s="108" t="s">
        <v>798</v>
      </c>
      <c r="F264" s="104" t="s">
        <v>799</v>
      </c>
      <c r="G264" s="169">
        <v>87.21</v>
      </c>
      <c r="H264" s="170"/>
      <c r="I264" s="111">
        <v>27.25</v>
      </c>
    </row>
    <row r="265" spans="1:9" ht="15.4" customHeight="1" thickBot="1" x14ac:dyDescent="0.25">
      <c r="A265" s="113"/>
      <c r="B265" s="113"/>
      <c r="C265" s="103"/>
      <c r="D265" s="103"/>
      <c r="E265" s="103"/>
      <c r="F265" s="171" t="s">
        <v>813</v>
      </c>
      <c r="G265" s="171"/>
      <c r="H265" s="172">
        <v>114.46</v>
      </c>
      <c r="I265" s="172"/>
    </row>
    <row r="266" spans="1:9" ht="15.4" customHeight="1" thickBot="1" x14ac:dyDescent="0.25">
      <c r="A266" s="178" t="s">
        <v>1004</v>
      </c>
      <c r="B266" s="178"/>
      <c r="C266" s="106" t="s">
        <v>76</v>
      </c>
      <c r="D266" s="179" t="s">
        <v>180</v>
      </c>
      <c r="E266" s="179"/>
      <c r="F266" s="179"/>
      <c r="G266" s="179"/>
      <c r="H266" s="179"/>
      <c r="I266" s="103"/>
    </row>
    <row r="267" spans="1:9" ht="21.4" customHeight="1" thickBot="1" x14ac:dyDescent="0.25">
      <c r="A267" s="113"/>
      <c r="B267" s="168" t="s">
        <v>879</v>
      </c>
      <c r="C267" s="168"/>
      <c r="D267" s="107">
        <v>1.2</v>
      </c>
      <c r="E267" s="108" t="s">
        <v>804</v>
      </c>
      <c r="F267" s="104" t="s">
        <v>880</v>
      </c>
      <c r="G267" s="169">
        <v>22.8</v>
      </c>
      <c r="H267" s="169"/>
      <c r="I267" s="110">
        <v>27.36</v>
      </c>
    </row>
    <row r="268" spans="1:9" ht="21.4" customHeight="1" thickBot="1" x14ac:dyDescent="0.25">
      <c r="A268" s="113"/>
      <c r="B268" s="168" t="s">
        <v>811</v>
      </c>
      <c r="C268" s="168"/>
      <c r="D268" s="107">
        <v>0.6</v>
      </c>
      <c r="E268" s="108" t="s">
        <v>804</v>
      </c>
      <c r="F268" s="104" t="s">
        <v>812</v>
      </c>
      <c r="G268" s="169">
        <v>18.149999999999999</v>
      </c>
      <c r="H268" s="169"/>
      <c r="I268" s="110">
        <v>10.89</v>
      </c>
    </row>
    <row r="269" spans="1:9" ht="15.2" customHeight="1" thickBot="1" x14ac:dyDescent="0.25">
      <c r="A269" s="113"/>
      <c r="B269" s="168" t="s">
        <v>998</v>
      </c>
      <c r="C269" s="168"/>
      <c r="D269" s="107">
        <v>5</v>
      </c>
      <c r="E269" s="108" t="s">
        <v>126</v>
      </c>
      <c r="F269" s="104" t="s">
        <v>999</v>
      </c>
      <c r="G269" s="169">
        <v>0.84</v>
      </c>
      <c r="H269" s="169"/>
      <c r="I269" s="110">
        <v>4.2</v>
      </c>
    </row>
    <row r="270" spans="1:9" ht="15.2" customHeight="1" thickBot="1" x14ac:dyDescent="0.25">
      <c r="A270" s="113"/>
      <c r="B270" s="168" t="s">
        <v>1000</v>
      </c>
      <c r="C270" s="168"/>
      <c r="D270" s="107">
        <v>1.05</v>
      </c>
      <c r="E270" s="108" t="s">
        <v>963</v>
      </c>
      <c r="F270" s="104" t="s">
        <v>1001</v>
      </c>
      <c r="G270" s="169">
        <v>36.79</v>
      </c>
      <c r="H270" s="169"/>
      <c r="I270" s="110">
        <v>38.630000000000003</v>
      </c>
    </row>
    <row r="271" spans="1:9" ht="15.2" customHeight="1" thickBot="1" x14ac:dyDescent="0.25">
      <c r="A271" s="113"/>
      <c r="B271" s="168" t="s">
        <v>1002</v>
      </c>
      <c r="C271" s="168"/>
      <c r="D271" s="107">
        <v>1.2</v>
      </c>
      <c r="E271" s="108" t="s">
        <v>126</v>
      </c>
      <c r="F271" s="104" t="s">
        <v>1003</v>
      </c>
      <c r="G271" s="169">
        <v>5.1100000000000003</v>
      </c>
      <c r="H271" s="169"/>
      <c r="I271" s="110">
        <v>6.13</v>
      </c>
    </row>
    <row r="272" spans="1:9" ht="15.2" customHeight="1" thickBot="1" x14ac:dyDescent="0.25">
      <c r="A272" s="113"/>
      <c r="B272" s="113"/>
      <c r="C272" s="103"/>
      <c r="D272" s="107">
        <v>31.25</v>
      </c>
      <c r="E272" s="108" t="s">
        <v>798</v>
      </c>
      <c r="F272" s="104" t="s">
        <v>799</v>
      </c>
      <c r="G272" s="169">
        <v>87.21</v>
      </c>
      <c r="H272" s="170"/>
      <c r="I272" s="111">
        <v>27.25</v>
      </c>
    </row>
    <row r="273" spans="1:9" ht="15.4" customHeight="1" thickBot="1" x14ac:dyDescent="0.25">
      <c r="A273" s="113"/>
      <c r="B273" s="113"/>
      <c r="C273" s="103"/>
      <c r="D273" s="103"/>
      <c r="E273" s="103"/>
      <c r="F273" s="171" t="s">
        <v>813</v>
      </c>
      <c r="G273" s="171"/>
      <c r="H273" s="172">
        <v>114.46</v>
      </c>
      <c r="I273" s="172"/>
    </row>
    <row r="274" spans="1:9" ht="15.4" customHeight="1" thickBot="1" x14ac:dyDescent="0.25">
      <c r="A274" s="178" t="s">
        <v>1005</v>
      </c>
      <c r="B274" s="178"/>
      <c r="C274" s="106" t="s">
        <v>76</v>
      </c>
      <c r="D274" s="179" t="s">
        <v>180</v>
      </c>
      <c r="E274" s="179"/>
      <c r="F274" s="179"/>
      <c r="G274" s="179"/>
      <c r="H274" s="179"/>
      <c r="I274" s="103"/>
    </row>
    <row r="275" spans="1:9" ht="21.4" customHeight="1" thickBot="1" x14ac:dyDescent="0.25">
      <c r="A275" s="113"/>
      <c r="B275" s="168" t="s">
        <v>879</v>
      </c>
      <c r="C275" s="168"/>
      <c r="D275" s="107">
        <v>1.2</v>
      </c>
      <c r="E275" s="108" t="s">
        <v>804</v>
      </c>
      <c r="F275" s="104" t="s">
        <v>880</v>
      </c>
      <c r="G275" s="169">
        <v>22.8</v>
      </c>
      <c r="H275" s="169"/>
      <c r="I275" s="110">
        <v>27.36</v>
      </c>
    </row>
    <row r="276" spans="1:9" ht="21.4" customHeight="1" thickBot="1" x14ac:dyDescent="0.25">
      <c r="A276" s="113"/>
      <c r="B276" s="168" t="s">
        <v>811</v>
      </c>
      <c r="C276" s="168"/>
      <c r="D276" s="107">
        <v>0.6</v>
      </c>
      <c r="E276" s="108" t="s">
        <v>804</v>
      </c>
      <c r="F276" s="104" t="s">
        <v>812</v>
      </c>
      <c r="G276" s="169">
        <v>18.149999999999999</v>
      </c>
      <c r="H276" s="169"/>
      <c r="I276" s="110">
        <v>10.89</v>
      </c>
    </row>
    <row r="277" spans="1:9" ht="15.2" customHeight="1" thickBot="1" x14ac:dyDescent="0.25">
      <c r="A277" s="113"/>
      <c r="B277" s="168" t="s">
        <v>998</v>
      </c>
      <c r="C277" s="168"/>
      <c r="D277" s="107">
        <v>5</v>
      </c>
      <c r="E277" s="108" t="s">
        <v>126</v>
      </c>
      <c r="F277" s="104" t="s">
        <v>999</v>
      </c>
      <c r="G277" s="169">
        <v>0.84</v>
      </c>
      <c r="H277" s="169"/>
      <c r="I277" s="110">
        <v>4.2</v>
      </c>
    </row>
    <row r="278" spans="1:9" ht="15.2" customHeight="1" thickBot="1" x14ac:dyDescent="0.25">
      <c r="A278" s="113"/>
      <c r="B278" s="168" t="s">
        <v>1000</v>
      </c>
      <c r="C278" s="168"/>
      <c r="D278" s="107">
        <v>1.05</v>
      </c>
      <c r="E278" s="108" t="s">
        <v>963</v>
      </c>
      <c r="F278" s="104" t="s">
        <v>1001</v>
      </c>
      <c r="G278" s="169">
        <v>36.79</v>
      </c>
      <c r="H278" s="169"/>
      <c r="I278" s="110">
        <v>38.630000000000003</v>
      </c>
    </row>
    <row r="279" spans="1:9" ht="15.2" customHeight="1" thickBot="1" x14ac:dyDescent="0.25">
      <c r="A279" s="113"/>
      <c r="B279" s="168" t="s">
        <v>1002</v>
      </c>
      <c r="C279" s="168"/>
      <c r="D279" s="107">
        <v>1.2</v>
      </c>
      <c r="E279" s="108" t="s">
        <v>126</v>
      </c>
      <c r="F279" s="104" t="s">
        <v>1003</v>
      </c>
      <c r="G279" s="169">
        <v>5.1100000000000003</v>
      </c>
      <c r="H279" s="169"/>
      <c r="I279" s="110">
        <v>6.13</v>
      </c>
    </row>
    <row r="280" spans="1:9" ht="15.2" customHeight="1" thickBot="1" x14ac:dyDescent="0.25">
      <c r="A280" s="113"/>
      <c r="B280" s="113"/>
      <c r="C280" s="103"/>
      <c r="D280" s="107">
        <v>31.25</v>
      </c>
      <c r="E280" s="108" t="s">
        <v>798</v>
      </c>
      <c r="F280" s="104" t="s">
        <v>799</v>
      </c>
      <c r="G280" s="169">
        <v>87.21</v>
      </c>
      <c r="H280" s="170"/>
      <c r="I280" s="111">
        <v>27.25</v>
      </c>
    </row>
    <row r="281" spans="1:9" ht="15.4" customHeight="1" thickBot="1" x14ac:dyDescent="0.25">
      <c r="A281" s="113"/>
      <c r="B281" s="113"/>
      <c r="C281" s="103"/>
      <c r="D281" s="103"/>
      <c r="E281" s="103"/>
      <c r="F281" s="171" t="s">
        <v>813</v>
      </c>
      <c r="G281" s="171"/>
      <c r="H281" s="172">
        <v>114.46</v>
      </c>
      <c r="I281" s="172"/>
    </row>
    <row r="282" spans="1:9" ht="17.649999999999999" customHeight="1" thickBot="1" x14ac:dyDescent="0.25">
      <c r="A282" s="113"/>
      <c r="B282" s="113"/>
      <c r="C282" s="103"/>
      <c r="D282" s="177" t="s">
        <v>1006</v>
      </c>
      <c r="E282" s="177"/>
      <c r="F282" s="177"/>
      <c r="G282" s="177"/>
      <c r="H282" s="177"/>
      <c r="I282" s="103"/>
    </row>
    <row r="283" spans="1:9" ht="15.4" customHeight="1" thickBot="1" x14ac:dyDescent="0.25">
      <c r="A283" s="178" t="s">
        <v>1007</v>
      </c>
      <c r="B283" s="178"/>
      <c r="C283" s="106" t="s">
        <v>76</v>
      </c>
      <c r="D283" s="179" t="s">
        <v>183</v>
      </c>
      <c r="E283" s="179"/>
      <c r="F283" s="179"/>
      <c r="G283" s="179"/>
      <c r="H283" s="179"/>
      <c r="I283" s="103"/>
    </row>
    <row r="284" spans="1:9" ht="21.4" customHeight="1" thickBot="1" x14ac:dyDescent="0.25">
      <c r="A284" s="113"/>
      <c r="B284" s="168" t="s">
        <v>879</v>
      </c>
      <c r="C284" s="168"/>
      <c r="D284" s="107">
        <v>0.4</v>
      </c>
      <c r="E284" s="108" t="s">
        <v>804</v>
      </c>
      <c r="F284" s="104" t="s">
        <v>880</v>
      </c>
      <c r="G284" s="169">
        <v>22.8</v>
      </c>
      <c r="H284" s="169"/>
      <c r="I284" s="110">
        <v>9.1199999999999992</v>
      </c>
    </row>
    <row r="285" spans="1:9" ht="21.4" customHeight="1" thickBot="1" x14ac:dyDescent="0.25">
      <c r="A285" s="113"/>
      <c r="B285" s="168" t="s">
        <v>811</v>
      </c>
      <c r="C285" s="168"/>
      <c r="D285" s="107">
        <v>0.8</v>
      </c>
      <c r="E285" s="108" t="s">
        <v>804</v>
      </c>
      <c r="F285" s="104" t="s">
        <v>812</v>
      </c>
      <c r="G285" s="169">
        <v>18.149999999999999</v>
      </c>
      <c r="H285" s="169"/>
      <c r="I285" s="110">
        <v>14.52</v>
      </c>
    </row>
    <row r="286" spans="1:9" ht="15.2" customHeight="1" thickBot="1" x14ac:dyDescent="0.25">
      <c r="A286" s="113"/>
      <c r="B286" s="168" t="s">
        <v>884</v>
      </c>
      <c r="C286" s="168"/>
      <c r="D286" s="107">
        <v>0.11</v>
      </c>
      <c r="E286" s="108" t="s">
        <v>885</v>
      </c>
      <c r="F286" s="104" t="s">
        <v>886</v>
      </c>
      <c r="G286" s="169">
        <v>227.92</v>
      </c>
      <c r="H286" s="169"/>
      <c r="I286" s="110">
        <v>25.07</v>
      </c>
    </row>
    <row r="287" spans="1:9" ht="15.2" customHeight="1" thickBot="1" x14ac:dyDescent="0.25">
      <c r="A287" s="113"/>
      <c r="B287" s="168" t="s">
        <v>887</v>
      </c>
      <c r="C287" s="168"/>
      <c r="D287" s="107">
        <v>7.0000000000000007E-2</v>
      </c>
      <c r="E287" s="108" t="s">
        <v>885</v>
      </c>
      <c r="F287" s="104" t="s">
        <v>888</v>
      </c>
      <c r="G287" s="169">
        <v>86.21</v>
      </c>
      <c r="H287" s="169"/>
      <c r="I287" s="110">
        <v>6.03</v>
      </c>
    </row>
    <row r="288" spans="1:9" ht="15.2" customHeight="1" thickBot="1" x14ac:dyDescent="0.25">
      <c r="A288" s="113"/>
      <c r="B288" s="168" t="s">
        <v>881</v>
      </c>
      <c r="C288" s="168"/>
      <c r="D288" s="107">
        <v>0.4</v>
      </c>
      <c r="E288" s="108" t="s">
        <v>882</v>
      </c>
      <c r="F288" s="104" t="s">
        <v>883</v>
      </c>
      <c r="G288" s="169">
        <v>48.54</v>
      </c>
      <c r="H288" s="169"/>
      <c r="I288" s="110">
        <v>19.420000000000002</v>
      </c>
    </row>
    <row r="289" spans="1:9" ht="15.2" customHeight="1" thickBot="1" x14ac:dyDescent="0.25">
      <c r="A289" s="113"/>
      <c r="B289" s="113"/>
      <c r="C289" s="103"/>
      <c r="D289" s="107">
        <v>31.25</v>
      </c>
      <c r="E289" s="108" t="s">
        <v>798</v>
      </c>
      <c r="F289" s="104" t="s">
        <v>799</v>
      </c>
      <c r="G289" s="169">
        <v>74.16</v>
      </c>
      <c r="H289" s="170"/>
      <c r="I289" s="111">
        <v>23.18</v>
      </c>
    </row>
    <row r="290" spans="1:9" ht="15.4" customHeight="1" thickBot="1" x14ac:dyDescent="0.25">
      <c r="A290" s="113"/>
      <c r="B290" s="113"/>
      <c r="C290" s="103"/>
      <c r="D290" s="103"/>
      <c r="E290" s="103"/>
      <c r="F290" s="171" t="s">
        <v>813</v>
      </c>
      <c r="G290" s="171"/>
      <c r="H290" s="172">
        <v>97.34</v>
      </c>
      <c r="I290" s="172"/>
    </row>
    <row r="291" spans="1:9" ht="15.4" customHeight="1" thickBot="1" x14ac:dyDescent="0.25">
      <c r="A291" s="178" t="s">
        <v>1008</v>
      </c>
      <c r="B291" s="178"/>
      <c r="C291" s="106" t="s">
        <v>76</v>
      </c>
      <c r="D291" s="179" t="s">
        <v>186</v>
      </c>
      <c r="E291" s="179"/>
      <c r="F291" s="179"/>
      <c r="G291" s="179"/>
      <c r="H291" s="179"/>
      <c r="I291" s="103"/>
    </row>
    <row r="292" spans="1:9" ht="21.4" customHeight="1" thickBot="1" x14ac:dyDescent="0.25">
      <c r="A292" s="113"/>
      <c r="B292" s="168" t="s">
        <v>879</v>
      </c>
      <c r="C292" s="168"/>
      <c r="D292" s="107">
        <v>0.68600000000000005</v>
      </c>
      <c r="E292" s="108" t="s">
        <v>804</v>
      </c>
      <c r="F292" s="104" t="s">
        <v>880</v>
      </c>
      <c r="G292" s="169">
        <v>22.8</v>
      </c>
      <c r="H292" s="169"/>
      <c r="I292" s="110">
        <v>15.64</v>
      </c>
    </row>
    <row r="293" spans="1:9" ht="21.4" customHeight="1" thickBot="1" x14ac:dyDescent="0.25">
      <c r="A293" s="113"/>
      <c r="B293" s="168" t="s">
        <v>811</v>
      </c>
      <c r="C293" s="168"/>
      <c r="D293" s="107">
        <v>0.68600000000000005</v>
      </c>
      <c r="E293" s="108" t="s">
        <v>804</v>
      </c>
      <c r="F293" s="104" t="s">
        <v>812</v>
      </c>
      <c r="G293" s="169">
        <v>18.149999999999999</v>
      </c>
      <c r="H293" s="169"/>
      <c r="I293" s="110">
        <v>12.45</v>
      </c>
    </row>
    <row r="294" spans="1:9" ht="15.2" customHeight="1" thickBot="1" x14ac:dyDescent="0.25">
      <c r="A294" s="113"/>
      <c r="B294" s="168" t="s">
        <v>887</v>
      </c>
      <c r="C294" s="168"/>
      <c r="D294" s="107">
        <v>3.6999999999999998E-2</v>
      </c>
      <c r="E294" s="108" t="s">
        <v>885</v>
      </c>
      <c r="F294" s="104" t="s">
        <v>888</v>
      </c>
      <c r="G294" s="169">
        <v>86.21</v>
      </c>
      <c r="H294" s="169"/>
      <c r="I294" s="110">
        <v>3.19</v>
      </c>
    </row>
    <row r="295" spans="1:9" ht="15.2" customHeight="1" thickBot="1" x14ac:dyDescent="0.25">
      <c r="A295" s="113"/>
      <c r="B295" s="168" t="s">
        <v>881</v>
      </c>
      <c r="C295" s="168"/>
      <c r="D295" s="107">
        <v>0.15</v>
      </c>
      <c r="E295" s="108" t="s">
        <v>882</v>
      </c>
      <c r="F295" s="104" t="s">
        <v>883</v>
      </c>
      <c r="G295" s="169">
        <v>48.54</v>
      </c>
      <c r="H295" s="169"/>
      <c r="I295" s="110">
        <v>7.28</v>
      </c>
    </row>
    <row r="296" spans="1:9" ht="15.2" customHeight="1" thickBot="1" x14ac:dyDescent="0.25">
      <c r="A296" s="113"/>
      <c r="B296" s="113"/>
      <c r="C296" s="103"/>
      <c r="D296" s="107">
        <v>31.25</v>
      </c>
      <c r="E296" s="108" t="s">
        <v>798</v>
      </c>
      <c r="F296" s="104" t="s">
        <v>799</v>
      </c>
      <c r="G296" s="169">
        <v>38.56</v>
      </c>
      <c r="H296" s="170"/>
      <c r="I296" s="111">
        <v>12.05</v>
      </c>
    </row>
    <row r="297" spans="1:9" ht="15.4" customHeight="1" thickBot="1" x14ac:dyDescent="0.25">
      <c r="A297" s="113"/>
      <c r="B297" s="113"/>
      <c r="C297" s="103"/>
      <c r="D297" s="103"/>
      <c r="E297" s="103"/>
      <c r="F297" s="171" t="s">
        <v>813</v>
      </c>
      <c r="G297" s="171"/>
      <c r="H297" s="172">
        <v>50.61</v>
      </c>
      <c r="I297" s="172"/>
    </row>
    <row r="298" spans="1:9" ht="15.4" customHeight="1" thickBot="1" x14ac:dyDescent="0.25">
      <c r="A298" s="178" t="s">
        <v>1009</v>
      </c>
      <c r="B298" s="178"/>
      <c r="C298" s="106" t="s">
        <v>76</v>
      </c>
      <c r="D298" s="179" t="s">
        <v>189</v>
      </c>
      <c r="E298" s="179"/>
      <c r="F298" s="179"/>
      <c r="G298" s="179"/>
      <c r="H298" s="179"/>
      <c r="I298" s="103"/>
    </row>
    <row r="299" spans="1:9" ht="21.4" customHeight="1" thickBot="1" x14ac:dyDescent="0.25">
      <c r="A299" s="113"/>
      <c r="B299" s="168" t="s">
        <v>1010</v>
      </c>
      <c r="C299" s="168"/>
      <c r="D299" s="107">
        <v>0.02</v>
      </c>
      <c r="E299" s="108" t="s">
        <v>92</v>
      </c>
      <c r="F299" s="104" t="s">
        <v>91</v>
      </c>
      <c r="G299" s="169">
        <v>72.599999999999994</v>
      </c>
      <c r="H299" s="169"/>
      <c r="I299" s="110">
        <v>1.45</v>
      </c>
    </row>
    <row r="300" spans="1:9" ht="15.2" customHeight="1" thickBot="1" x14ac:dyDescent="0.25">
      <c r="A300" s="113"/>
      <c r="B300" s="168" t="s">
        <v>1011</v>
      </c>
      <c r="C300" s="168"/>
      <c r="D300" s="107">
        <v>0.02</v>
      </c>
      <c r="E300" s="108" t="s">
        <v>92</v>
      </c>
      <c r="F300" s="104" t="s">
        <v>1012</v>
      </c>
      <c r="G300" s="169">
        <v>739.4</v>
      </c>
      <c r="H300" s="169"/>
      <c r="I300" s="110">
        <v>14.79</v>
      </c>
    </row>
    <row r="301" spans="1:9" ht="15.2" customHeight="1" thickBot="1" x14ac:dyDescent="0.25">
      <c r="A301" s="113"/>
      <c r="B301" s="168" t="s">
        <v>1013</v>
      </c>
      <c r="C301" s="168"/>
      <c r="D301" s="107">
        <v>1</v>
      </c>
      <c r="E301" s="108" t="s">
        <v>76</v>
      </c>
      <c r="F301" s="104" t="s">
        <v>1014</v>
      </c>
      <c r="G301" s="169">
        <v>101.53</v>
      </c>
      <c r="H301" s="169"/>
      <c r="I301" s="110">
        <v>101.53</v>
      </c>
    </row>
    <row r="302" spans="1:9" ht="21.4" customHeight="1" thickBot="1" x14ac:dyDescent="0.25">
      <c r="A302" s="113"/>
      <c r="B302" s="168" t="s">
        <v>1015</v>
      </c>
      <c r="C302" s="168"/>
      <c r="D302" s="107">
        <v>7.0000000000000001E-3</v>
      </c>
      <c r="E302" s="108" t="s">
        <v>92</v>
      </c>
      <c r="F302" s="104" t="s">
        <v>1016</v>
      </c>
      <c r="G302" s="169">
        <v>1279</v>
      </c>
      <c r="H302" s="169"/>
      <c r="I302" s="110">
        <v>8.9499999999999993</v>
      </c>
    </row>
    <row r="303" spans="1:9" ht="15.2" customHeight="1" thickBot="1" x14ac:dyDescent="0.25">
      <c r="A303" s="113"/>
      <c r="B303" s="113"/>
      <c r="C303" s="103"/>
      <c r="D303" s="107">
        <v>31.25</v>
      </c>
      <c r="E303" s="108" t="s">
        <v>798</v>
      </c>
      <c r="F303" s="104" t="s">
        <v>799</v>
      </c>
      <c r="G303" s="169">
        <v>126.72</v>
      </c>
      <c r="H303" s="170"/>
      <c r="I303" s="111">
        <v>39.6</v>
      </c>
    </row>
    <row r="304" spans="1:9" ht="15.4" customHeight="1" thickBot="1" x14ac:dyDescent="0.25">
      <c r="A304" s="113"/>
      <c r="B304" s="113"/>
      <c r="C304" s="103"/>
      <c r="D304" s="103"/>
      <c r="E304" s="103"/>
      <c r="F304" s="171" t="s">
        <v>813</v>
      </c>
      <c r="G304" s="171"/>
      <c r="H304" s="172">
        <v>166.32</v>
      </c>
      <c r="I304" s="172"/>
    </row>
    <row r="305" spans="1:9" ht="15.4" customHeight="1" thickBot="1" x14ac:dyDescent="0.25">
      <c r="A305" s="178" t="s">
        <v>1017</v>
      </c>
      <c r="B305" s="178"/>
      <c r="C305" s="106" t="s">
        <v>76</v>
      </c>
      <c r="D305" s="179" t="s">
        <v>194</v>
      </c>
      <c r="E305" s="179"/>
      <c r="F305" s="179"/>
      <c r="G305" s="179"/>
      <c r="H305" s="179"/>
      <c r="I305" s="103"/>
    </row>
    <row r="306" spans="1:9" ht="21.4" customHeight="1" thickBot="1" x14ac:dyDescent="0.25">
      <c r="A306" s="113"/>
      <c r="B306" s="168" t="s">
        <v>879</v>
      </c>
      <c r="C306" s="168"/>
      <c r="D306" s="107">
        <v>1.2</v>
      </c>
      <c r="E306" s="108" t="s">
        <v>804</v>
      </c>
      <c r="F306" s="104" t="s">
        <v>880</v>
      </c>
      <c r="G306" s="169">
        <v>22.8</v>
      </c>
      <c r="H306" s="169"/>
      <c r="I306" s="110">
        <v>27.36</v>
      </c>
    </row>
    <row r="307" spans="1:9" ht="21.4" customHeight="1" thickBot="1" x14ac:dyDescent="0.25">
      <c r="A307" s="113"/>
      <c r="B307" s="168" t="s">
        <v>811</v>
      </c>
      <c r="C307" s="168"/>
      <c r="D307" s="107">
        <v>0.6</v>
      </c>
      <c r="E307" s="108" t="s">
        <v>804</v>
      </c>
      <c r="F307" s="104" t="s">
        <v>812</v>
      </c>
      <c r="G307" s="169">
        <v>18.149999999999999</v>
      </c>
      <c r="H307" s="169"/>
      <c r="I307" s="110">
        <v>10.89</v>
      </c>
    </row>
    <row r="308" spans="1:9" ht="15.2" customHeight="1" thickBot="1" x14ac:dyDescent="0.25">
      <c r="A308" s="113"/>
      <c r="B308" s="168" t="s">
        <v>998</v>
      </c>
      <c r="C308" s="168"/>
      <c r="D308" s="107">
        <v>5</v>
      </c>
      <c r="E308" s="108" t="s">
        <v>126</v>
      </c>
      <c r="F308" s="104" t="s">
        <v>999</v>
      </c>
      <c r="G308" s="169">
        <v>0.84</v>
      </c>
      <c r="H308" s="169"/>
      <c r="I308" s="110">
        <v>4.2</v>
      </c>
    </row>
    <row r="309" spans="1:9" ht="15.2" customHeight="1" thickBot="1" x14ac:dyDescent="0.25">
      <c r="A309" s="113"/>
      <c r="B309" s="168" t="s">
        <v>1018</v>
      </c>
      <c r="C309" s="168"/>
      <c r="D309" s="107">
        <v>1.05</v>
      </c>
      <c r="E309" s="108" t="s">
        <v>963</v>
      </c>
      <c r="F309" s="104" t="s">
        <v>1019</v>
      </c>
      <c r="G309" s="169">
        <v>46.5</v>
      </c>
      <c r="H309" s="169"/>
      <c r="I309" s="110">
        <v>48.83</v>
      </c>
    </row>
    <row r="310" spans="1:9" ht="15.2" customHeight="1" thickBot="1" x14ac:dyDescent="0.25">
      <c r="A310" s="113"/>
      <c r="B310" s="168" t="s">
        <v>1002</v>
      </c>
      <c r="C310" s="168"/>
      <c r="D310" s="107">
        <v>1.2</v>
      </c>
      <c r="E310" s="108" t="s">
        <v>126</v>
      </c>
      <c r="F310" s="104" t="s">
        <v>1003</v>
      </c>
      <c r="G310" s="169">
        <v>5.1100000000000003</v>
      </c>
      <c r="H310" s="169"/>
      <c r="I310" s="110">
        <v>6.13</v>
      </c>
    </row>
    <row r="311" spans="1:9" ht="15.2" customHeight="1" thickBot="1" x14ac:dyDescent="0.25">
      <c r="A311" s="113"/>
      <c r="B311" s="113"/>
      <c r="C311" s="103"/>
      <c r="D311" s="107">
        <v>31.25</v>
      </c>
      <c r="E311" s="108" t="s">
        <v>798</v>
      </c>
      <c r="F311" s="104" t="s">
        <v>799</v>
      </c>
      <c r="G311" s="169">
        <v>97.41</v>
      </c>
      <c r="H311" s="170"/>
      <c r="I311" s="111">
        <v>30.44</v>
      </c>
    </row>
    <row r="312" spans="1:9" ht="15.4" customHeight="1" thickBot="1" x14ac:dyDescent="0.25">
      <c r="A312" s="113"/>
      <c r="B312" s="113"/>
      <c r="C312" s="103"/>
      <c r="D312" s="103"/>
      <c r="E312" s="103"/>
      <c r="F312" s="171" t="s">
        <v>813</v>
      </c>
      <c r="G312" s="171"/>
      <c r="H312" s="172">
        <v>127.85</v>
      </c>
      <c r="I312" s="172"/>
    </row>
    <row r="313" spans="1:9" ht="15.4" customHeight="1" thickBot="1" x14ac:dyDescent="0.25">
      <c r="A313" s="178" t="s">
        <v>1020</v>
      </c>
      <c r="B313" s="178"/>
      <c r="C313" s="106" t="s">
        <v>76</v>
      </c>
      <c r="D313" s="179" t="s">
        <v>194</v>
      </c>
      <c r="E313" s="179"/>
      <c r="F313" s="179"/>
      <c r="G313" s="179"/>
      <c r="H313" s="179"/>
      <c r="I313" s="103"/>
    </row>
    <row r="314" spans="1:9" ht="21.4" customHeight="1" thickBot="1" x14ac:dyDescent="0.25">
      <c r="A314" s="113"/>
      <c r="B314" s="168" t="s">
        <v>879</v>
      </c>
      <c r="C314" s="168"/>
      <c r="D314" s="107">
        <v>1.2</v>
      </c>
      <c r="E314" s="108" t="s">
        <v>804</v>
      </c>
      <c r="F314" s="104" t="s">
        <v>880</v>
      </c>
      <c r="G314" s="169">
        <v>22.8</v>
      </c>
      <c r="H314" s="169"/>
      <c r="I314" s="110">
        <v>27.36</v>
      </c>
    </row>
    <row r="315" spans="1:9" ht="21.4" customHeight="1" thickBot="1" x14ac:dyDescent="0.25">
      <c r="A315" s="113"/>
      <c r="B315" s="168" t="s">
        <v>811</v>
      </c>
      <c r="C315" s="168"/>
      <c r="D315" s="107">
        <v>0.6</v>
      </c>
      <c r="E315" s="108" t="s">
        <v>804</v>
      </c>
      <c r="F315" s="104" t="s">
        <v>812</v>
      </c>
      <c r="G315" s="169">
        <v>18.149999999999999</v>
      </c>
      <c r="H315" s="169"/>
      <c r="I315" s="110">
        <v>10.89</v>
      </c>
    </row>
    <row r="316" spans="1:9" ht="15.2" customHeight="1" thickBot="1" x14ac:dyDescent="0.25">
      <c r="A316" s="113"/>
      <c r="B316" s="168" t="s">
        <v>998</v>
      </c>
      <c r="C316" s="168"/>
      <c r="D316" s="107">
        <v>5</v>
      </c>
      <c r="E316" s="108" t="s">
        <v>126</v>
      </c>
      <c r="F316" s="104" t="s">
        <v>999</v>
      </c>
      <c r="G316" s="169">
        <v>0.84</v>
      </c>
      <c r="H316" s="169"/>
      <c r="I316" s="110">
        <v>4.2</v>
      </c>
    </row>
    <row r="317" spans="1:9" ht="15.2" customHeight="1" thickBot="1" x14ac:dyDescent="0.25">
      <c r="A317" s="113"/>
      <c r="B317" s="168" t="s">
        <v>1018</v>
      </c>
      <c r="C317" s="168"/>
      <c r="D317" s="107">
        <v>1.05</v>
      </c>
      <c r="E317" s="108" t="s">
        <v>963</v>
      </c>
      <c r="F317" s="104" t="s">
        <v>1019</v>
      </c>
      <c r="G317" s="169">
        <v>46.5</v>
      </c>
      <c r="H317" s="169"/>
      <c r="I317" s="110">
        <v>48.83</v>
      </c>
    </row>
    <row r="318" spans="1:9" ht="15.2" customHeight="1" thickBot="1" x14ac:dyDescent="0.25">
      <c r="A318" s="113"/>
      <c r="B318" s="168" t="s">
        <v>1002</v>
      </c>
      <c r="C318" s="168"/>
      <c r="D318" s="107">
        <v>1.2</v>
      </c>
      <c r="E318" s="108" t="s">
        <v>126</v>
      </c>
      <c r="F318" s="104" t="s">
        <v>1003</v>
      </c>
      <c r="G318" s="169">
        <v>5.1100000000000003</v>
      </c>
      <c r="H318" s="169"/>
      <c r="I318" s="110">
        <v>6.13</v>
      </c>
    </row>
    <row r="319" spans="1:9" ht="15.2" customHeight="1" thickBot="1" x14ac:dyDescent="0.25">
      <c r="A319" s="113"/>
      <c r="B319" s="113"/>
      <c r="C319" s="103"/>
      <c r="D319" s="107">
        <v>31.25</v>
      </c>
      <c r="E319" s="108" t="s">
        <v>798</v>
      </c>
      <c r="F319" s="104" t="s">
        <v>799</v>
      </c>
      <c r="G319" s="169">
        <v>97.41</v>
      </c>
      <c r="H319" s="170"/>
      <c r="I319" s="111">
        <v>30.44</v>
      </c>
    </row>
    <row r="320" spans="1:9" ht="15.4" customHeight="1" thickBot="1" x14ac:dyDescent="0.25">
      <c r="A320" s="113"/>
      <c r="B320" s="113"/>
      <c r="C320" s="103"/>
      <c r="D320" s="103"/>
      <c r="E320" s="103"/>
      <c r="F320" s="171" t="s">
        <v>813</v>
      </c>
      <c r="G320" s="171"/>
      <c r="H320" s="172">
        <v>127.85</v>
      </c>
      <c r="I320" s="172"/>
    </row>
    <row r="321" spans="1:9" ht="17.649999999999999" customHeight="1" thickBot="1" x14ac:dyDescent="0.25">
      <c r="A321" s="113"/>
      <c r="B321" s="113"/>
      <c r="C321" s="103"/>
      <c r="D321" s="177" t="s">
        <v>1021</v>
      </c>
      <c r="E321" s="177"/>
      <c r="F321" s="177"/>
      <c r="G321" s="177"/>
      <c r="H321" s="177"/>
      <c r="I321" s="103"/>
    </row>
    <row r="322" spans="1:9" ht="15.4" customHeight="1" thickBot="1" x14ac:dyDescent="0.25">
      <c r="A322" s="113"/>
      <c r="B322" s="113"/>
      <c r="C322" s="103"/>
      <c r="D322" s="171" t="s">
        <v>1022</v>
      </c>
      <c r="E322" s="171"/>
      <c r="F322" s="171"/>
      <c r="G322" s="171"/>
      <c r="H322" s="171"/>
      <c r="I322" s="103"/>
    </row>
    <row r="323" spans="1:9" ht="15.4" customHeight="1" thickBot="1" x14ac:dyDescent="0.25">
      <c r="A323" s="178" t="s">
        <v>1023</v>
      </c>
      <c r="B323" s="178"/>
      <c r="C323" s="106" t="s">
        <v>200</v>
      </c>
      <c r="D323" s="179" t="s">
        <v>199</v>
      </c>
      <c r="E323" s="179"/>
      <c r="F323" s="179"/>
      <c r="G323" s="179"/>
      <c r="H323" s="179"/>
      <c r="I323" s="103"/>
    </row>
    <row r="324" spans="1:9" ht="21.4" customHeight="1" thickBot="1" x14ac:dyDescent="0.25">
      <c r="A324" s="113"/>
      <c r="B324" s="168" t="s">
        <v>1024</v>
      </c>
      <c r="C324" s="168"/>
      <c r="D324" s="107">
        <v>5</v>
      </c>
      <c r="E324" s="108" t="s">
        <v>804</v>
      </c>
      <c r="F324" s="104" t="s">
        <v>1025</v>
      </c>
      <c r="G324" s="169">
        <v>23.03</v>
      </c>
      <c r="H324" s="169"/>
      <c r="I324" s="110">
        <v>115.15</v>
      </c>
    </row>
    <row r="325" spans="1:9" ht="21.4" customHeight="1" thickBot="1" x14ac:dyDescent="0.25">
      <c r="A325" s="113"/>
      <c r="B325" s="168" t="s">
        <v>1026</v>
      </c>
      <c r="C325" s="168"/>
      <c r="D325" s="107">
        <v>5</v>
      </c>
      <c r="E325" s="108" t="s">
        <v>804</v>
      </c>
      <c r="F325" s="104" t="s">
        <v>1027</v>
      </c>
      <c r="G325" s="169">
        <v>18.440000000000001</v>
      </c>
      <c r="H325" s="169"/>
      <c r="I325" s="110">
        <v>92.2</v>
      </c>
    </row>
    <row r="326" spans="1:9" ht="21.4" customHeight="1" thickBot="1" x14ac:dyDescent="0.25">
      <c r="A326" s="113"/>
      <c r="B326" s="168" t="s">
        <v>1028</v>
      </c>
      <c r="C326" s="168"/>
      <c r="D326" s="107">
        <v>1</v>
      </c>
      <c r="E326" s="108" t="s">
        <v>200</v>
      </c>
      <c r="F326" s="104" t="s">
        <v>1029</v>
      </c>
      <c r="G326" s="169">
        <v>579.27</v>
      </c>
      <c r="H326" s="169"/>
      <c r="I326" s="110">
        <v>579.27</v>
      </c>
    </row>
    <row r="327" spans="1:9" ht="15.2" customHeight="1" thickBot="1" x14ac:dyDescent="0.25">
      <c r="A327" s="113"/>
      <c r="B327" s="168" t="s">
        <v>1030</v>
      </c>
      <c r="C327" s="168"/>
      <c r="D327" s="107">
        <v>3</v>
      </c>
      <c r="E327" s="108" t="s">
        <v>200</v>
      </c>
      <c r="F327" s="104" t="s">
        <v>1031</v>
      </c>
      <c r="G327" s="169">
        <v>3.16</v>
      </c>
      <c r="H327" s="169"/>
      <c r="I327" s="110">
        <v>9.48</v>
      </c>
    </row>
    <row r="328" spans="1:9" ht="15.2" customHeight="1" thickBot="1" x14ac:dyDescent="0.25">
      <c r="A328" s="113"/>
      <c r="B328" s="168" t="s">
        <v>1032</v>
      </c>
      <c r="C328" s="168"/>
      <c r="D328" s="107">
        <v>12</v>
      </c>
      <c r="E328" s="108" t="s">
        <v>161</v>
      </c>
      <c r="F328" s="104" t="s">
        <v>1033</v>
      </c>
      <c r="G328" s="169">
        <v>29.19</v>
      </c>
      <c r="H328" s="169"/>
      <c r="I328" s="110">
        <v>350.28</v>
      </c>
    </row>
    <row r="329" spans="1:9" ht="15.2" customHeight="1" thickBot="1" x14ac:dyDescent="0.25">
      <c r="A329" s="113"/>
      <c r="B329" s="168" t="s">
        <v>1034</v>
      </c>
      <c r="C329" s="168"/>
      <c r="D329" s="107">
        <v>3</v>
      </c>
      <c r="E329" s="108" t="s">
        <v>161</v>
      </c>
      <c r="F329" s="104" t="s">
        <v>1035</v>
      </c>
      <c r="G329" s="169">
        <v>19.03</v>
      </c>
      <c r="H329" s="169"/>
      <c r="I329" s="110">
        <v>57.09</v>
      </c>
    </row>
    <row r="330" spans="1:9" ht="15.2" customHeight="1" thickBot="1" x14ac:dyDescent="0.25">
      <c r="A330" s="113"/>
      <c r="B330" s="168" t="s">
        <v>1036</v>
      </c>
      <c r="C330" s="168"/>
      <c r="D330" s="107">
        <v>1</v>
      </c>
      <c r="E330" s="108" t="s">
        <v>200</v>
      </c>
      <c r="F330" s="104" t="s">
        <v>1037</v>
      </c>
      <c r="G330" s="169">
        <v>54.04</v>
      </c>
      <c r="H330" s="169"/>
      <c r="I330" s="110">
        <v>54.04</v>
      </c>
    </row>
    <row r="331" spans="1:9" ht="15.2" customHeight="1" thickBot="1" x14ac:dyDescent="0.25">
      <c r="A331" s="113"/>
      <c r="B331" s="168" t="s">
        <v>1038</v>
      </c>
      <c r="C331" s="168"/>
      <c r="D331" s="107">
        <v>1</v>
      </c>
      <c r="E331" s="108" t="s">
        <v>200</v>
      </c>
      <c r="F331" s="104" t="s">
        <v>1039</v>
      </c>
      <c r="G331" s="169">
        <v>7.33</v>
      </c>
      <c r="H331" s="169"/>
      <c r="I331" s="110">
        <v>7.33</v>
      </c>
    </row>
    <row r="332" spans="1:9" ht="15.2" customHeight="1" thickBot="1" x14ac:dyDescent="0.25">
      <c r="A332" s="113"/>
      <c r="B332" s="168" t="s">
        <v>1040</v>
      </c>
      <c r="C332" s="168"/>
      <c r="D332" s="107">
        <v>1</v>
      </c>
      <c r="E332" s="108" t="s">
        <v>200</v>
      </c>
      <c r="F332" s="104" t="s">
        <v>1041</v>
      </c>
      <c r="G332" s="169">
        <v>11.19</v>
      </c>
      <c r="H332" s="169"/>
      <c r="I332" s="110">
        <v>11.19</v>
      </c>
    </row>
    <row r="333" spans="1:9" ht="15.2" customHeight="1" thickBot="1" x14ac:dyDescent="0.25">
      <c r="A333" s="113"/>
      <c r="B333" s="113"/>
      <c r="C333" s="103"/>
      <c r="D333" s="107">
        <v>31.25</v>
      </c>
      <c r="E333" s="108" t="s">
        <v>798</v>
      </c>
      <c r="F333" s="104" t="s">
        <v>799</v>
      </c>
      <c r="G333" s="169">
        <v>1276.03</v>
      </c>
      <c r="H333" s="170"/>
      <c r="I333" s="111">
        <v>398.76</v>
      </c>
    </row>
    <row r="334" spans="1:9" ht="15.4" customHeight="1" thickBot="1" x14ac:dyDescent="0.25">
      <c r="A334" s="113"/>
      <c r="B334" s="113"/>
      <c r="C334" s="103"/>
      <c r="D334" s="103"/>
      <c r="E334" s="103"/>
      <c r="F334" s="171" t="s">
        <v>1042</v>
      </c>
      <c r="G334" s="171"/>
      <c r="H334" s="172">
        <v>1674.79</v>
      </c>
      <c r="I334" s="172"/>
    </row>
    <row r="335" spans="1:9" ht="15.4" customHeight="1" thickBot="1" x14ac:dyDescent="0.25">
      <c r="A335" s="178" t="s">
        <v>1043</v>
      </c>
      <c r="B335" s="178"/>
      <c r="C335" s="106" t="s">
        <v>200</v>
      </c>
      <c r="D335" s="179" t="s">
        <v>203</v>
      </c>
      <c r="E335" s="179"/>
      <c r="F335" s="179"/>
      <c r="G335" s="179"/>
      <c r="H335" s="179"/>
      <c r="I335" s="103"/>
    </row>
    <row r="336" spans="1:9" ht="21.4" customHeight="1" thickBot="1" x14ac:dyDescent="0.25">
      <c r="A336" s="113"/>
      <c r="B336" s="168" t="s">
        <v>1024</v>
      </c>
      <c r="C336" s="168"/>
      <c r="D336" s="107">
        <v>4</v>
      </c>
      <c r="E336" s="108" t="s">
        <v>804</v>
      </c>
      <c r="F336" s="104" t="s">
        <v>1025</v>
      </c>
      <c r="G336" s="169">
        <v>23.03</v>
      </c>
      <c r="H336" s="169"/>
      <c r="I336" s="110">
        <v>92.12</v>
      </c>
    </row>
    <row r="337" spans="1:9" ht="21.4" customHeight="1" thickBot="1" x14ac:dyDescent="0.25">
      <c r="A337" s="113"/>
      <c r="B337" s="168" t="s">
        <v>1026</v>
      </c>
      <c r="C337" s="168"/>
      <c r="D337" s="107">
        <v>4</v>
      </c>
      <c r="E337" s="108" t="s">
        <v>804</v>
      </c>
      <c r="F337" s="104" t="s">
        <v>1027</v>
      </c>
      <c r="G337" s="169">
        <v>18.440000000000001</v>
      </c>
      <c r="H337" s="169"/>
      <c r="I337" s="110">
        <v>73.760000000000005</v>
      </c>
    </row>
    <row r="338" spans="1:9" ht="21.4" customHeight="1" thickBot="1" x14ac:dyDescent="0.25">
      <c r="A338" s="113"/>
      <c r="B338" s="168" t="s">
        <v>1044</v>
      </c>
      <c r="C338" s="168"/>
      <c r="D338" s="107">
        <v>1</v>
      </c>
      <c r="E338" s="108" t="s">
        <v>200</v>
      </c>
      <c r="F338" s="104" t="s">
        <v>1045</v>
      </c>
      <c r="G338" s="169">
        <v>1059.43</v>
      </c>
      <c r="H338" s="169"/>
      <c r="I338" s="110">
        <v>1059.43</v>
      </c>
    </row>
    <row r="339" spans="1:9" ht="15.2" customHeight="1" thickBot="1" x14ac:dyDescent="0.25">
      <c r="A339" s="113"/>
      <c r="B339" s="113"/>
      <c r="C339" s="103"/>
      <c r="D339" s="107">
        <v>31.25</v>
      </c>
      <c r="E339" s="108" t="s">
        <v>798</v>
      </c>
      <c r="F339" s="104" t="s">
        <v>799</v>
      </c>
      <c r="G339" s="169">
        <v>1225.31</v>
      </c>
      <c r="H339" s="170"/>
      <c r="I339" s="111">
        <v>382.91</v>
      </c>
    </row>
    <row r="340" spans="1:9" ht="15.4" customHeight="1" thickBot="1" x14ac:dyDescent="0.25">
      <c r="A340" s="113"/>
      <c r="B340" s="113"/>
      <c r="C340" s="103"/>
      <c r="D340" s="103"/>
      <c r="E340" s="103"/>
      <c r="F340" s="171" t="s">
        <v>1042</v>
      </c>
      <c r="G340" s="171"/>
      <c r="H340" s="172">
        <v>1608.22</v>
      </c>
      <c r="I340" s="172"/>
    </row>
    <row r="341" spans="1:9" ht="15.4" customHeight="1" thickBot="1" x14ac:dyDescent="0.25">
      <c r="A341" s="178" t="s">
        <v>1046</v>
      </c>
      <c r="B341" s="178"/>
      <c r="C341" s="106" t="s">
        <v>200</v>
      </c>
      <c r="D341" s="179" t="s">
        <v>206</v>
      </c>
      <c r="E341" s="179"/>
      <c r="F341" s="179"/>
      <c r="G341" s="179"/>
      <c r="H341" s="179"/>
      <c r="I341" s="103"/>
    </row>
    <row r="342" spans="1:9" ht="21.4" customHeight="1" thickBot="1" x14ac:dyDescent="0.25">
      <c r="A342" s="113"/>
      <c r="B342" s="168" t="s">
        <v>1024</v>
      </c>
      <c r="C342" s="168"/>
      <c r="D342" s="107">
        <v>0.3</v>
      </c>
      <c r="E342" s="108" t="s">
        <v>804</v>
      </c>
      <c r="F342" s="104" t="s">
        <v>1025</v>
      </c>
      <c r="G342" s="169">
        <v>23.03</v>
      </c>
      <c r="H342" s="169"/>
      <c r="I342" s="110">
        <v>6.91</v>
      </c>
    </row>
    <row r="343" spans="1:9" ht="21.4" customHeight="1" thickBot="1" x14ac:dyDescent="0.25">
      <c r="A343" s="113"/>
      <c r="B343" s="168" t="s">
        <v>1026</v>
      </c>
      <c r="C343" s="168"/>
      <c r="D343" s="107">
        <v>0.3</v>
      </c>
      <c r="E343" s="108" t="s">
        <v>804</v>
      </c>
      <c r="F343" s="104" t="s">
        <v>1027</v>
      </c>
      <c r="G343" s="169">
        <v>18.440000000000001</v>
      </c>
      <c r="H343" s="169"/>
      <c r="I343" s="110">
        <v>5.53</v>
      </c>
    </row>
    <row r="344" spans="1:9" ht="15.2" customHeight="1" thickBot="1" x14ac:dyDescent="0.25">
      <c r="A344" s="113"/>
      <c r="B344" s="168" t="s">
        <v>1047</v>
      </c>
      <c r="C344" s="168"/>
      <c r="D344" s="107">
        <v>1</v>
      </c>
      <c r="E344" s="108" t="s">
        <v>200</v>
      </c>
      <c r="F344" s="104" t="s">
        <v>206</v>
      </c>
      <c r="G344" s="169">
        <v>10.210000000000001</v>
      </c>
      <c r="H344" s="169"/>
      <c r="I344" s="110">
        <v>10.210000000000001</v>
      </c>
    </row>
    <row r="345" spans="1:9" ht="15.2" customHeight="1" thickBot="1" x14ac:dyDescent="0.25">
      <c r="A345" s="113"/>
      <c r="B345" s="113"/>
      <c r="C345" s="103"/>
      <c r="D345" s="107">
        <v>31.25</v>
      </c>
      <c r="E345" s="108" t="s">
        <v>798</v>
      </c>
      <c r="F345" s="104" t="s">
        <v>799</v>
      </c>
      <c r="G345" s="169">
        <v>22.65</v>
      </c>
      <c r="H345" s="170"/>
      <c r="I345" s="111">
        <v>7.08</v>
      </c>
    </row>
    <row r="346" spans="1:9" ht="15.4" customHeight="1" thickBot="1" x14ac:dyDescent="0.25">
      <c r="A346" s="113"/>
      <c r="B346" s="113"/>
      <c r="C346" s="103"/>
      <c r="D346" s="103"/>
      <c r="E346" s="103"/>
      <c r="F346" s="171" t="s">
        <v>1042</v>
      </c>
      <c r="G346" s="171"/>
      <c r="H346" s="172">
        <v>29.73</v>
      </c>
      <c r="I346" s="172"/>
    </row>
    <row r="347" spans="1:9" ht="22.15" customHeight="1" thickBot="1" x14ac:dyDescent="0.25">
      <c r="A347" s="178" t="s">
        <v>1048</v>
      </c>
      <c r="B347" s="178"/>
      <c r="C347" s="106" t="s">
        <v>200</v>
      </c>
      <c r="D347" s="179" t="s">
        <v>209</v>
      </c>
      <c r="E347" s="179"/>
      <c r="F347" s="179"/>
      <c r="G347" s="179"/>
      <c r="H347" s="179"/>
      <c r="I347" s="103"/>
    </row>
    <row r="348" spans="1:9" ht="21.4" customHeight="1" thickBot="1" x14ac:dyDescent="0.25">
      <c r="A348" s="113"/>
      <c r="B348" s="168" t="s">
        <v>1049</v>
      </c>
      <c r="C348" s="168"/>
      <c r="D348" s="107">
        <v>1.3231999999999999</v>
      </c>
      <c r="E348" s="108" t="s">
        <v>804</v>
      </c>
      <c r="F348" s="104" t="s">
        <v>1027</v>
      </c>
      <c r="G348" s="169">
        <v>19.809999999999999</v>
      </c>
      <c r="H348" s="169"/>
      <c r="I348" s="110">
        <v>26.21</v>
      </c>
    </row>
    <row r="349" spans="1:9" ht="21.4" customHeight="1" thickBot="1" x14ac:dyDescent="0.25">
      <c r="A349" s="113"/>
      <c r="B349" s="168" t="s">
        <v>1050</v>
      </c>
      <c r="C349" s="168"/>
      <c r="D349" s="107">
        <v>1.3231999999999999</v>
      </c>
      <c r="E349" s="108" t="s">
        <v>804</v>
      </c>
      <c r="F349" s="104" t="s">
        <v>1025</v>
      </c>
      <c r="G349" s="169">
        <v>24.01</v>
      </c>
      <c r="H349" s="169"/>
      <c r="I349" s="110">
        <v>31.77</v>
      </c>
    </row>
    <row r="350" spans="1:9" ht="39.75" customHeight="1" thickBot="1" x14ac:dyDescent="0.25">
      <c r="A350" s="113"/>
      <c r="B350" s="168" t="s">
        <v>1051</v>
      </c>
      <c r="C350" s="168"/>
      <c r="D350" s="107">
        <v>3</v>
      </c>
      <c r="E350" s="108" t="s">
        <v>200</v>
      </c>
      <c r="F350" s="104" t="s">
        <v>1052</v>
      </c>
      <c r="G350" s="169">
        <v>4.9400000000000004</v>
      </c>
      <c r="H350" s="169"/>
      <c r="I350" s="110">
        <v>14.82</v>
      </c>
    </row>
    <row r="351" spans="1:9" ht="21.4" customHeight="1" thickBot="1" x14ac:dyDescent="0.25">
      <c r="A351" s="113"/>
      <c r="B351" s="168" t="s">
        <v>1053</v>
      </c>
      <c r="C351" s="168"/>
      <c r="D351" s="107">
        <v>1</v>
      </c>
      <c r="E351" s="108" t="s">
        <v>200</v>
      </c>
      <c r="F351" s="104" t="s">
        <v>1054</v>
      </c>
      <c r="G351" s="169">
        <v>320.13</v>
      </c>
      <c r="H351" s="169"/>
      <c r="I351" s="110">
        <v>320.13</v>
      </c>
    </row>
    <row r="352" spans="1:9" ht="15.2" customHeight="1" thickBot="1" x14ac:dyDescent="0.25">
      <c r="A352" s="113"/>
      <c r="B352" s="113"/>
      <c r="C352" s="103"/>
      <c r="D352" s="107">
        <v>31.25</v>
      </c>
      <c r="E352" s="108" t="s">
        <v>798</v>
      </c>
      <c r="F352" s="104" t="s">
        <v>799</v>
      </c>
      <c r="G352" s="169">
        <v>392.93</v>
      </c>
      <c r="H352" s="170"/>
      <c r="I352" s="111">
        <v>122.79</v>
      </c>
    </row>
    <row r="353" spans="1:9" ht="15.4" customHeight="1" thickBot="1" x14ac:dyDescent="0.25">
      <c r="A353" s="113"/>
      <c r="B353" s="113"/>
      <c r="C353" s="103"/>
      <c r="D353" s="103"/>
      <c r="E353" s="103"/>
      <c r="F353" s="171" t="s">
        <v>1042</v>
      </c>
      <c r="G353" s="171"/>
      <c r="H353" s="172">
        <v>515.72</v>
      </c>
      <c r="I353" s="172"/>
    </row>
    <row r="354" spans="1:9" ht="15.4" customHeight="1" thickBot="1" x14ac:dyDescent="0.25">
      <c r="A354" s="178" t="s">
        <v>1055</v>
      </c>
      <c r="B354" s="178"/>
      <c r="C354" s="106" t="s">
        <v>200</v>
      </c>
      <c r="D354" s="179" t="s">
        <v>212</v>
      </c>
      <c r="E354" s="179"/>
      <c r="F354" s="179"/>
      <c r="G354" s="179"/>
      <c r="H354" s="179"/>
      <c r="I354" s="103"/>
    </row>
    <row r="355" spans="1:9" ht="21.4" customHeight="1" thickBot="1" x14ac:dyDescent="0.25">
      <c r="A355" s="113"/>
      <c r="B355" s="168" t="s">
        <v>1024</v>
      </c>
      <c r="C355" s="168"/>
      <c r="D355" s="107">
        <v>0.6</v>
      </c>
      <c r="E355" s="108" t="s">
        <v>804</v>
      </c>
      <c r="F355" s="104" t="s">
        <v>1025</v>
      </c>
      <c r="G355" s="169">
        <v>23.03</v>
      </c>
      <c r="H355" s="169"/>
      <c r="I355" s="110">
        <v>13.82</v>
      </c>
    </row>
    <row r="356" spans="1:9" ht="21.4" customHeight="1" thickBot="1" x14ac:dyDescent="0.25">
      <c r="A356" s="113"/>
      <c r="B356" s="168" t="s">
        <v>1026</v>
      </c>
      <c r="C356" s="168"/>
      <c r="D356" s="107">
        <v>0.6</v>
      </c>
      <c r="E356" s="108" t="s">
        <v>804</v>
      </c>
      <c r="F356" s="104" t="s">
        <v>1027</v>
      </c>
      <c r="G356" s="169">
        <v>18.440000000000001</v>
      </c>
      <c r="H356" s="169"/>
      <c r="I356" s="110">
        <v>11.06</v>
      </c>
    </row>
    <row r="357" spans="1:9" ht="15.2" customHeight="1" thickBot="1" x14ac:dyDescent="0.25">
      <c r="A357" s="113"/>
      <c r="B357" s="168" t="s">
        <v>1056</v>
      </c>
      <c r="C357" s="168"/>
      <c r="D357" s="107">
        <v>1</v>
      </c>
      <c r="E357" s="108" t="s">
        <v>200</v>
      </c>
      <c r="F357" s="104" t="s">
        <v>212</v>
      </c>
      <c r="G357" s="169">
        <v>39.479999999999997</v>
      </c>
      <c r="H357" s="169"/>
      <c r="I357" s="110">
        <v>39.479999999999997</v>
      </c>
    </row>
    <row r="358" spans="1:9" ht="15.2" customHeight="1" thickBot="1" x14ac:dyDescent="0.25">
      <c r="A358" s="113"/>
      <c r="B358" s="113"/>
      <c r="C358" s="103"/>
      <c r="D358" s="107">
        <v>31.25</v>
      </c>
      <c r="E358" s="108" t="s">
        <v>798</v>
      </c>
      <c r="F358" s="104" t="s">
        <v>799</v>
      </c>
      <c r="G358" s="169">
        <v>64.36</v>
      </c>
      <c r="H358" s="170"/>
      <c r="I358" s="111">
        <v>20.11</v>
      </c>
    </row>
    <row r="359" spans="1:9" ht="15.4" customHeight="1" thickBot="1" x14ac:dyDescent="0.25">
      <c r="A359" s="113"/>
      <c r="B359" s="113"/>
      <c r="C359" s="103"/>
      <c r="D359" s="103"/>
      <c r="E359" s="103"/>
      <c r="F359" s="171" t="s">
        <v>1042</v>
      </c>
      <c r="G359" s="171"/>
      <c r="H359" s="172">
        <v>84.47</v>
      </c>
      <c r="I359" s="172"/>
    </row>
    <row r="360" spans="1:9" ht="15.4" customHeight="1" thickBot="1" x14ac:dyDescent="0.25">
      <c r="A360" s="113"/>
      <c r="B360" s="113"/>
      <c r="C360" s="103"/>
      <c r="D360" s="171" t="s">
        <v>1057</v>
      </c>
      <c r="E360" s="171"/>
      <c r="F360" s="171"/>
      <c r="G360" s="171"/>
      <c r="H360" s="171"/>
      <c r="I360" s="103"/>
    </row>
    <row r="361" spans="1:9" ht="15.4" customHeight="1" thickBot="1" x14ac:dyDescent="0.25">
      <c r="A361" s="178" t="s">
        <v>1058</v>
      </c>
      <c r="B361" s="178"/>
      <c r="C361" s="106" t="s">
        <v>218</v>
      </c>
      <c r="D361" s="179" t="s">
        <v>217</v>
      </c>
      <c r="E361" s="179"/>
      <c r="F361" s="179"/>
      <c r="G361" s="179"/>
      <c r="H361" s="179"/>
      <c r="I361" s="103"/>
    </row>
    <row r="362" spans="1:9" ht="21.4" customHeight="1" thickBot="1" x14ac:dyDescent="0.25">
      <c r="A362" s="113"/>
      <c r="B362" s="168" t="s">
        <v>1024</v>
      </c>
      <c r="C362" s="168"/>
      <c r="D362" s="107">
        <v>5</v>
      </c>
      <c r="E362" s="108" t="s">
        <v>804</v>
      </c>
      <c r="F362" s="104" t="s">
        <v>1025</v>
      </c>
      <c r="G362" s="169">
        <v>23.03</v>
      </c>
      <c r="H362" s="169"/>
      <c r="I362" s="110">
        <v>115.15</v>
      </c>
    </row>
    <row r="363" spans="1:9" ht="21.4" customHeight="1" thickBot="1" x14ac:dyDescent="0.25">
      <c r="A363" s="113"/>
      <c r="B363" s="168" t="s">
        <v>1026</v>
      </c>
      <c r="C363" s="168"/>
      <c r="D363" s="107">
        <v>5</v>
      </c>
      <c r="E363" s="108" t="s">
        <v>804</v>
      </c>
      <c r="F363" s="104" t="s">
        <v>1027</v>
      </c>
      <c r="G363" s="169">
        <v>18.440000000000001</v>
      </c>
      <c r="H363" s="169"/>
      <c r="I363" s="110">
        <v>92.2</v>
      </c>
    </row>
    <row r="364" spans="1:9" ht="15.2" customHeight="1" thickBot="1" x14ac:dyDescent="0.25">
      <c r="A364" s="113"/>
      <c r="B364" s="168" t="s">
        <v>1059</v>
      </c>
      <c r="C364" s="168"/>
      <c r="D364" s="107">
        <v>1</v>
      </c>
      <c r="E364" s="108" t="s">
        <v>200</v>
      </c>
      <c r="F364" s="104" t="s">
        <v>1060</v>
      </c>
      <c r="G364" s="169">
        <v>1.93</v>
      </c>
      <c r="H364" s="169"/>
      <c r="I364" s="110">
        <v>1.93</v>
      </c>
    </row>
    <row r="365" spans="1:9" ht="15.2" customHeight="1" thickBot="1" x14ac:dyDescent="0.25">
      <c r="A365" s="113"/>
      <c r="B365" s="168" t="s">
        <v>1061</v>
      </c>
      <c r="C365" s="168"/>
      <c r="D365" s="107">
        <v>2</v>
      </c>
      <c r="E365" s="108" t="s">
        <v>200</v>
      </c>
      <c r="F365" s="104" t="s">
        <v>1062</v>
      </c>
      <c r="G365" s="169">
        <v>0.85</v>
      </c>
      <c r="H365" s="169"/>
      <c r="I365" s="110">
        <v>1.7</v>
      </c>
    </row>
    <row r="366" spans="1:9" ht="15.2" customHeight="1" thickBot="1" x14ac:dyDescent="0.25">
      <c r="A366" s="113"/>
      <c r="B366" s="168" t="s">
        <v>1063</v>
      </c>
      <c r="C366" s="168"/>
      <c r="D366" s="107">
        <v>9</v>
      </c>
      <c r="E366" s="108" t="s">
        <v>161</v>
      </c>
      <c r="F366" s="104" t="s">
        <v>1064</v>
      </c>
      <c r="G366" s="169">
        <v>2.72</v>
      </c>
      <c r="H366" s="169"/>
      <c r="I366" s="110">
        <v>24.48</v>
      </c>
    </row>
    <row r="367" spans="1:9" ht="15.2" customHeight="1" thickBot="1" x14ac:dyDescent="0.25">
      <c r="A367" s="113"/>
      <c r="B367" s="168" t="s">
        <v>1065</v>
      </c>
      <c r="C367" s="168"/>
      <c r="D367" s="107">
        <v>3</v>
      </c>
      <c r="E367" s="108" t="s">
        <v>161</v>
      </c>
      <c r="F367" s="104" t="s">
        <v>1066</v>
      </c>
      <c r="G367" s="169">
        <v>4.28</v>
      </c>
      <c r="H367" s="169"/>
      <c r="I367" s="110">
        <v>12.84</v>
      </c>
    </row>
    <row r="368" spans="1:9" ht="15.2" customHeight="1" thickBot="1" x14ac:dyDescent="0.25">
      <c r="A368" s="113"/>
      <c r="B368" s="168" t="s">
        <v>1067</v>
      </c>
      <c r="C368" s="168"/>
      <c r="D368" s="107">
        <v>2</v>
      </c>
      <c r="E368" s="108" t="s">
        <v>200</v>
      </c>
      <c r="F368" s="104" t="s">
        <v>1068</v>
      </c>
      <c r="G368" s="169">
        <v>0.6</v>
      </c>
      <c r="H368" s="169"/>
      <c r="I368" s="110">
        <v>1.2</v>
      </c>
    </row>
    <row r="369" spans="1:9" ht="15.2" customHeight="1" thickBot="1" x14ac:dyDescent="0.25">
      <c r="A369" s="113"/>
      <c r="B369" s="113"/>
      <c r="C369" s="103"/>
      <c r="D369" s="107">
        <v>31.25</v>
      </c>
      <c r="E369" s="108" t="s">
        <v>798</v>
      </c>
      <c r="F369" s="104" t="s">
        <v>799</v>
      </c>
      <c r="G369" s="169">
        <v>249.5</v>
      </c>
      <c r="H369" s="170"/>
      <c r="I369" s="111">
        <v>77.97</v>
      </c>
    </row>
    <row r="370" spans="1:9" ht="15.4" customHeight="1" thickBot="1" x14ac:dyDescent="0.25">
      <c r="A370" s="113"/>
      <c r="B370" s="113"/>
      <c r="C370" s="103"/>
      <c r="D370" s="103"/>
      <c r="E370" s="103"/>
      <c r="F370" s="171" t="s">
        <v>1069</v>
      </c>
      <c r="G370" s="171"/>
      <c r="H370" s="172">
        <v>327.47000000000003</v>
      </c>
      <c r="I370" s="172"/>
    </row>
    <row r="371" spans="1:9" ht="15.4" customHeight="1" thickBot="1" x14ac:dyDescent="0.25">
      <c r="A371" s="178" t="s">
        <v>1070</v>
      </c>
      <c r="B371" s="178"/>
      <c r="C371" s="106" t="s">
        <v>218</v>
      </c>
      <c r="D371" s="179" t="s">
        <v>221</v>
      </c>
      <c r="E371" s="179"/>
      <c r="F371" s="179"/>
      <c r="G371" s="179"/>
      <c r="H371" s="179"/>
      <c r="I371" s="103"/>
    </row>
    <row r="372" spans="1:9" ht="21.4" customHeight="1" thickBot="1" x14ac:dyDescent="0.25">
      <c r="A372" s="113"/>
      <c r="B372" s="168" t="s">
        <v>1071</v>
      </c>
      <c r="C372" s="168"/>
      <c r="D372" s="107">
        <v>9</v>
      </c>
      <c r="E372" s="108" t="s">
        <v>804</v>
      </c>
      <c r="F372" s="104" t="s">
        <v>795</v>
      </c>
      <c r="G372" s="169">
        <v>18.5</v>
      </c>
      <c r="H372" s="169"/>
      <c r="I372" s="110">
        <v>166.5</v>
      </c>
    </row>
    <row r="373" spans="1:9" ht="21.4" customHeight="1" thickBot="1" x14ac:dyDescent="0.25">
      <c r="A373" s="113"/>
      <c r="B373" s="168" t="s">
        <v>1024</v>
      </c>
      <c r="C373" s="168"/>
      <c r="D373" s="107">
        <v>9</v>
      </c>
      <c r="E373" s="108" t="s">
        <v>804</v>
      </c>
      <c r="F373" s="104" t="s">
        <v>1025</v>
      </c>
      <c r="G373" s="169">
        <v>23.03</v>
      </c>
      <c r="H373" s="169"/>
      <c r="I373" s="110">
        <v>207.27</v>
      </c>
    </row>
    <row r="374" spans="1:9" ht="15.2" customHeight="1" thickBot="1" x14ac:dyDescent="0.25">
      <c r="A374" s="113"/>
      <c r="B374" s="168" t="s">
        <v>1072</v>
      </c>
      <c r="C374" s="168"/>
      <c r="D374" s="107">
        <v>9</v>
      </c>
      <c r="E374" s="108" t="s">
        <v>161</v>
      </c>
      <c r="F374" s="104" t="s">
        <v>1073</v>
      </c>
      <c r="G374" s="169">
        <v>6.41</v>
      </c>
      <c r="H374" s="169"/>
      <c r="I374" s="110">
        <v>57.69</v>
      </c>
    </row>
    <row r="375" spans="1:9" ht="15.2" customHeight="1" thickBot="1" x14ac:dyDescent="0.25">
      <c r="A375" s="113"/>
      <c r="B375" s="168" t="s">
        <v>1074</v>
      </c>
      <c r="C375" s="168"/>
      <c r="D375" s="107">
        <v>4</v>
      </c>
      <c r="E375" s="108" t="s">
        <v>200</v>
      </c>
      <c r="F375" s="104" t="s">
        <v>1075</v>
      </c>
      <c r="G375" s="169">
        <v>2.5</v>
      </c>
      <c r="H375" s="169"/>
      <c r="I375" s="110">
        <v>10</v>
      </c>
    </row>
    <row r="376" spans="1:9" ht="15.2" customHeight="1" thickBot="1" x14ac:dyDescent="0.25">
      <c r="A376" s="113"/>
      <c r="B376" s="168" t="s">
        <v>1076</v>
      </c>
      <c r="C376" s="168"/>
      <c r="D376" s="107">
        <v>3</v>
      </c>
      <c r="E376" s="108" t="s">
        <v>161</v>
      </c>
      <c r="F376" s="104" t="s">
        <v>1077</v>
      </c>
      <c r="G376" s="169">
        <v>8.3800000000000008</v>
      </c>
      <c r="H376" s="169"/>
      <c r="I376" s="110">
        <v>25.14</v>
      </c>
    </row>
    <row r="377" spans="1:9" ht="15.2" customHeight="1" thickBot="1" x14ac:dyDescent="0.25">
      <c r="A377" s="113"/>
      <c r="B377" s="168" t="s">
        <v>1078</v>
      </c>
      <c r="C377" s="168"/>
      <c r="D377" s="107">
        <v>1</v>
      </c>
      <c r="E377" s="108" t="s">
        <v>200</v>
      </c>
      <c r="F377" s="104" t="s">
        <v>1079</v>
      </c>
      <c r="G377" s="169">
        <v>54.5</v>
      </c>
      <c r="H377" s="169"/>
      <c r="I377" s="110">
        <v>54.5</v>
      </c>
    </row>
    <row r="378" spans="1:9" ht="15.2" customHeight="1" thickBot="1" x14ac:dyDescent="0.25">
      <c r="A378" s="113"/>
      <c r="B378" s="113"/>
      <c r="C378" s="103"/>
      <c r="D378" s="107">
        <v>31.25</v>
      </c>
      <c r="E378" s="108" t="s">
        <v>798</v>
      </c>
      <c r="F378" s="104" t="s">
        <v>799</v>
      </c>
      <c r="G378" s="169">
        <v>521.1</v>
      </c>
      <c r="H378" s="170"/>
      <c r="I378" s="111">
        <v>162.84</v>
      </c>
    </row>
    <row r="379" spans="1:9" ht="15.4" customHeight="1" thickBot="1" x14ac:dyDescent="0.25">
      <c r="A379" s="113"/>
      <c r="B379" s="113"/>
      <c r="C379" s="103"/>
      <c r="D379" s="103"/>
      <c r="E379" s="103"/>
      <c r="F379" s="171" t="s">
        <v>1069</v>
      </c>
      <c r="G379" s="171"/>
      <c r="H379" s="172">
        <v>683.94</v>
      </c>
      <c r="I379" s="172"/>
    </row>
    <row r="380" spans="1:9" ht="15.4" customHeight="1" thickBot="1" x14ac:dyDescent="0.25">
      <c r="A380" s="178" t="s">
        <v>1080</v>
      </c>
      <c r="B380" s="178"/>
      <c r="C380" s="106" t="s">
        <v>225</v>
      </c>
      <c r="D380" s="179" t="s">
        <v>224</v>
      </c>
      <c r="E380" s="179"/>
      <c r="F380" s="179"/>
      <c r="G380" s="179"/>
      <c r="H380" s="179"/>
      <c r="I380" s="103"/>
    </row>
    <row r="381" spans="1:9" ht="21.4" customHeight="1" thickBot="1" x14ac:dyDescent="0.25">
      <c r="A381" s="113"/>
      <c r="B381" s="168" t="s">
        <v>862</v>
      </c>
      <c r="C381" s="168"/>
      <c r="D381" s="107">
        <v>4.4832000000000001</v>
      </c>
      <c r="E381" s="108" t="s">
        <v>804</v>
      </c>
      <c r="F381" s="104" t="s">
        <v>812</v>
      </c>
      <c r="G381" s="169">
        <v>19.059999999999999</v>
      </c>
      <c r="H381" s="169"/>
      <c r="I381" s="110">
        <v>85.45</v>
      </c>
    </row>
    <row r="382" spans="1:9" ht="21.4" customHeight="1" thickBot="1" x14ac:dyDescent="0.25">
      <c r="A382" s="113"/>
      <c r="B382" s="168" t="s">
        <v>982</v>
      </c>
      <c r="C382" s="168"/>
      <c r="D382" s="107">
        <v>1.6789000000000001</v>
      </c>
      <c r="E382" s="108" t="s">
        <v>804</v>
      </c>
      <c r="F382" s="104" t="s">
        <v>880</v>
      </c>
      <c r="G382" s="169">
        <v>23.77</v>
      </c>
      <c r="H382" s="169"/>
      <c r="I382" s="110">
        <v>39.909999999999997</v>
      </c>
    </row>
    <row r="383" spans="1:9" ht="21.4" customHeight="1" thickBot="1" x14ac:dyDescent="0.25">
      <c r="A383" s="113"/>
      <c r="B383" s="168" t="s">
        <v>1081</v>
      </c>
      <c r="C383" s="168"/>
      <c r="D383" s="107">
        <v>2.1560000000000001</v>
      </c>
      <c r="E383" s="108" t="s">
        <v>126</v>
      </c>
      <c r="F383" s="104" t="s">
        <v>1082</v>
      </c>
      <c r="G383" s="169">
        <v>9.0399999999999991</v>
      </c>
      <c r="H383" s="169"/>
      <c r="I383" s="110">
        <v>19.489999999999998</v>
      </c>
    </row>
    <row r="384" spans="1:9" ht="30.6" customHeight="1" thickBot="1" x14ac:dyDescent="0.25">
      <c r="A384" s="113"/>
      <c r="B384" s="168" t="s">
        <v>1083</v>
      </c>
      <c r="C384" s="168"/>
      <c r="D384" s="107">
        <v>6.5299999999999997E-2</v>
      </c>
      <c r="E384" s="108" t="s">
        <v>92</v>
      </c>
      <c r="F384" s="104" t="s">
        <v>1084</v>
      </c>
      <c r="G384" s="169">
        <v>82.51</v>
      </c>
      <c r="H384" s="169"/>
      <c r="I384" s="110">
        <v>5.39</v>
      </c>
    </row>
    <row r="385" spans="1:9" ht="21.4" customHeight="1" thickBot="1" x14ac:dyDescent="0.25">
      <c r="A385" s="113"/>
      <c r="B385" s="168" t="s">
        <v>1085</v>
      </c>
      <c r="C385" s="168"/>
      <c r="D385" s="107">
        <v>3.0095999999999998</v>
      </c>
      <c r="E385" s="108" t="s">
        <v>126</v>
      </c>
      <c r="F385" s="104" t="s">
        <v>1086</v>
      </c>
      <c r="G385" s="169">
        <v>1.94</v>
      </c>
      <c r="H385" s="169"/>
      <c r="I385" s="110">
        <v>5.84</v>
      </c>
    </row>
    <row r="386" spans="1:9" ht="49.15" customHeight="1" thickBot="1" x14ac:dyDescent="0.25">
      <c r="A386" s="113"/>
      <c r="B386" s="168" t="s">
        <v>1087</v>
      </c>
      <c r="C386" s="168"/>
      <c r="D386" s="107">
        <v>0.06</v>
      </c>
      <c r="E386" s="108" t="s">
        <v>76</v>
      </c>
      <c r="F386" s="104" t="s">
        <v>1088</v>
      </c>
      <c r="G386" s="169">
        <v>57.3</v>
      </c>
      <c r="H386" s="169"/>
      <c r="I386" s="110">
        <v>3.44</v>
      </c>
    </row>
    <row r="387" spans="1:9" ht="21.4" customHeight="1" thickBot="1" x14ac:dyDescent="0.25">
      <c r="A387" s="113"/>
      <c r="B387" s="168" t="s">
        <v>1089</v>
      </c>
      <c r="C387" s="168"/>
      <c r="D387" s="107">
        <v>18.508400000000002</v>
      </c>
      <c r="E387" s="108" t="s">
        <v>126</v>
      </c>
      <c r="F387" s="104" t="s">
        <v>1090</v>
      </c>
      <c r="G387" s="169">
        <v>1.07</v>
      </c>
      <c r="H387" s="169"/>
      <c r="I387" s="110">
        <v>19.8</v>
      </c>
    </row>
    <row r="388" spans="1:9" ht="30.6" customHeight="1" thickBot="1" x14ac:dyDescent="0.25">
      <c r="A388" s="113"/>
      <c r="B388" s="168" t="s">
        <v>1091</v>
      </c>
      <c r="C388" s="168"/>
      <c r="D388" s="107">
        <v>3.6499999999999998E-2</v>
      </c>
      <c r="E388" s="108" t="s">
        <v>92</v>
      </c>
      <c r="F388" s="104" t="s">
        <v>1092</v>
      </c>
      <c r="G388" s="169">
        <v>173.81</v>
      </c>
      <c r="H388" s="169"/>
      <c r="I388" s="110">
        <v>6.34</v>
      </c>
    </row>
    <row r="389" spans="1:9" ht="30.6" customHeight="1" thickBot="1" x14ac:dyDescent="0.25">
      <c r="A389" s="113"/>
      <c r="B389" s="168" t="s">
        <v>1093</v>
      </c>
      <c r="C389" s="168"/>
      <c r="D389" s="107">
        <v>4.0000000000000001E-3</v>
      </c>
      <c r="E389" s="108" t="s">
        <v>92</v>
      </c>
      <c r="F389" s="104" t="s">
        <v>1094</v>
      </c>
      <c r="G389" s="169">
        <v>164.19</v>
      </c>
      <c r="H389" s="169"/>
      <c r="I389" s="110">
        <v>0.66</v>
      </c>
    </row>
    <row r="390" spans="1:9" ht="21.4" customHeight="1" thickBot="1" x14ac:dyDescent="0.25">
      <c r="A390" s="113"/>
      <c r="B390" s="168" t="s">
        <v>1095</v>
      </c>
      <c r="C390" s="168"/>
      <c r="D390" s="107">
        <v>60.48</v>
      </c>
      <c r="E390" s="108" t="s">
        <v>200</v>
      </c>
      <c r="F390" s="104" t="s">
        <v>1096</v>
      </c>
      <c r="G390" s="169">
        <v>0.71</v>
      </c>
      <c r="H390" s="169"/>
      <c r="I390" s="110">
        <v>42.94</v>
      </c>
    </row>
    <row r="391" spans="1:9" ht="15.2" customHeight="1" thickBot="1" x14ac:dyDescent="0.25">
      <c r="A391" s="113"/>
      <c r="B391" s="113"/>
      <c r="C391" s="103"/>
      <c r="D391" s="107">
        <v>31.25</v>
      </c>
      <c r="E391" s="108" t="s">
        <v>798</v>
      </c>
      <c r="F391" s="104" t="s">
        <v>799</v>
      </c>
      <c r="G391" s="169">
        <v>229.26</v>
      </c>
      <c r="H391" s="170"/>
      <c r="I391" s="111">
        <v>71.64</v>
      </c>
    </row>
    <row r="392" spans="1:9" ht="15.4" customHeight="1" thickBot="1" x14ac:dyDescent="0.25">
      <c r="A392" s="113"/>
      <c r="B392" s="113"/>
      <c r="C392" s="103"/>
      <c r="D392" s="103"/>
      <c r="E392" s="103"/>
      <c r="F392" s="171" t="s">
        <v>1097</v>
      </c>
      <c r="G392" s="171"/>
      <c r="H392" s="172">
        <v>300.89999999999998</v>
      </c>
      <c r="I392" s="172"/>
    </row>
    <row r="393" spans="1:9" ht="15.4" customHeight="1" thickBot="1" x14ac:dyDescent="0.25">
      <c r="A393" s="178" t="s">
        <v>1098</v>
      </c>
      <c r="B393" s="178"/>
      <c r="C393" s="106" t="s">
        <v>200</v>
      </c>
      <c r="D393" s="179" t="s">
        <v>228</v>
      </c>
      <c r="E393" s="179"/>
      <c r="F393" s="179"/>
      <c r="G393" s="179"/>
      <c r="H393" s="179"/>
      <c r="I393" s="103"/>
    </row>
    <row r="394" spans="1:9" ht="21.4" customHeight="1" thickBot="1" x14ac:dyDescent="0.25">
      <c r="A394" s="113"/>
      <c r="B394" s="168" t="s">
        <v>1024</v>
      </c>
      <c r="C394" s="168"/>
      <c r="D394" s="107">
        <v>1.2</v>
      </c>
      <c r="E394" s="108" t="s">
        <v>804</v>
      </c>
      <c r="F394" s="104" t="s">
        <v>1025</v>
      </c>
      <c r="G394" s="169">
        <v>23.03</v>
      </c>
      <c r="H394" s="169"/>
      <c r="I394" s="110">
        <v>27.64</v>
      </c>
    </row>
    <row r="395" spans="1:9" ht="21.4" customHeight="1" thickBot="1" x14ac:dyDescent="0.25">
      <c r="A395" s="113"/>
      <c r="B395" s="168" t="s">
        <v>1026</v>
      </c>
      <c r="C395" s="168"/>
      <c r="D395" s="107">
        <v>0.6</v>
      </c>
      <c r="E395" s="108" t="s">
        <v>804</v>
      </c>
      <c r="F395" s="104" t="s">
        <v>1027</v>
      </c>
      <c r="G395" s="169">
        <v>18.440000000000001</v>
      </c>
      <c r="H395" s="169"/>
      <c r="I395" s="110">
        <v>11.06</v>
      </c>
    </row>
    <row r="396" spans="1:9" ht="21.4" customHeight="1" thickBot="1" x14ac:dyDescent="0.25">
      <c r="A396" s="113"/>
      <c r="B396" s="168" t="s">
        <v>1099</v>
      </c>
      <c r="C396" s="168"/>
      <c r="D396" s="107">
        <v>1</v>
      </c>
      <c r="E396" s="108" t="s">
        <v>200</v>
      </c>
      <c r="F396" s="104" t="s">
        <v>228</v>
      </c>
      <c r="G396" s="169">
        <v>128.38</v>
      </c>
      <c r="H396" s="169"/>
      <c r="I396" s="110">
        <v>128.38</v>
      </c>
    </row>
    <row r="397" spans="1:9" ht="15.2" customHeight="1" thickBot="1" x14ac:dyDescent="0.25">
      <c r="A397" s="113"/>
      <c r="B397" s="113"/>
      <c r="C397" s="103"/>
      <c r="D397" s="107">
        <v>31.25</v>
      </c>
      <c r="E397" s="108" t="s">
        <v>798</v>
      </c>
      <c r="F397" s="104" t="s">
        <v>799</v>
      </c>
      <c r="G397" s="169">
        <v>167.08</v>
      </c>
      <c r="H397" s="170"/>
      <c r="I397" s="111">
        <v>52.21</v>
      </c>
    </row>
    <row r="398" spans="1:9" ht="15.4" customHeight="1" thickBot="1" x14ac:dyDescent="0.25">
      <c r="A398" s="113"/>
      <c r="B398" s="113"/>
      <c r="C398" s="103"/>
      <c r="D398" s="103"/>
      <c r="E398" s="103"/>
      <c r="F398" s="171" t="s">
        <v>1042</v>
      </c>
      <c r="G398" s="171"/>
      <c r="H398" s="172">
        <v>219.29</v>
      </c>
      <c r="I398" s="172"/>
    </row>
    <row r="399" spans="1:9" ht="15.4" customHeight="1" thickBot="1" x14ac:dyDescent="0.25">
      <c r="A399" s="113"/>
      <c r="B399" s="113"/>
      <c r="C399" s="103"/>
      <c r="D399" s="171" t="s">
        <v>1100</v>
      </c>
      <c r="E399" s="171"/>
      <c r="F399" s="171"/>
      <c r="G399" s="171"/>
      <c r="H399" s="171"/>
      <c r="I399" s="103"/>
    </row>
    <row r="400" spans="1:9" ht="15.4" customHeight="1" thickBot="1" x14ac:dyDescent="0.25">
      <c r="A400" s="178" t="s">
        <v>1101</v>
      </c>
      <c r="B400" s="178"/>
      <c r="C400" s="106" t="s">
        <v>200</v>
      </c>
      <c r="D400" s="179" t="s">
        <v>233</v>
      </c>
      <c r="E400" s="179"/>
      <c r="F400" s="179"/>
      <c r="G400" s="179"/>
      <c r="H400" s="179"/>
      <c r="I400" s="103"/>
    </row>
    <row r="401" spans="1:9" ht="21.4" customHeight="1" thickBot="1" x14ac:dyDescent="0.25">
      <c r="A401" s="113"/>
      <c r="B401" s="168" t="s">
        <v>1024</v>
      </c>
      <c r="C401" s="168"/>
      <c r="D401" s="107">
        <v>1</v>
      </c>
      <c r="E401" s="108" t="s">
        <v>804</v>
      </c>
      <c r="F401" s="104" t="s">
        <v>1025</v>
      </c>
      <c r="G401" s="169">
        <v>23.03</v>
      </c>
      <c r="H401" s="169"/>
      <c r="I401" s="110">
        <v>23.03</v>
      </c>
    </row>
    <row r="402" spans="1:9" ht="21.4" customHeight="1" thickBot="1" x14ac:dyDescent="0.25">
      <c r="A402" s="113"/>
      <c r="B402" s="168" t="s">
        <v>1026</v>
      </c>
      <c r="C402" s="168"/>
      <c r="D402" s="107">
        <v>1</v>
      </c>
      <c r="E402" s="108" t="s">
        <v>804</v>
      </c>
      <c r="F402" s="104" t="s">
        <v>1027</v>
      </c>
      <c r="G402" s="169">
        <v>18.440000000000001</v>
      </c>
      <c r="H402" s="169"/>
      <c r="I402" s="110">
        <v>18.440000000000001</v>
      </c>
    </row>
    <row r="403" spans="1:9" ht="15.2" customHeight="1" thickBot="1" x14ac:dyDescent="0.25">
      <c r="A403" s="113"/>
      <c r="B403" s="168" t="s">
        <v>1102</v>
      </c>
      <c r="C403" s="168"/>
      <c r="D403" s="107">
        <v>1</v>
      </c>
      <c r="E403" s="108" t="s">
        <v>200</v>
      </c>
      <c r="F403" s="104" t="s">
        <v>233</v>
      </c>
      <c r="G403" s="169">
        <v>260.58</v>
      </c>
      <c r="H403" s="169"/>
      <c r="I403" s="110">
        <v>260.58</v>
      </c>
    </row>
    <row r="404" spans="1:9" ht="15.2" customHeight="1" thickBot="1" x14ac:dyDescent="0.25">
      <c r="A404" s="113"/>
      <c r="B404" s="113"/>
      <c r="C404" s="103"/>
      <c r="D404" s="107">
        <v>31.25</v>
      </c>
      <c r="E404" s="108" t="s">
        <v>798</v>
      </c>
      <c r="F404" s="104" t="s">
        <v>799</v>
      </c>
      <c r="G404" s="169">
        <v>302.05</v>
      </c>
      <c r="H404" s="170"/>
      <c r="I404" s="111">
        <v>94.39</v>
      </c>
    </row>
    <row r="405" spans="1:9" ht="15.4" customHeight="1" thickBot="1" x14ac:dyDescent="0.25">
      <c r="A405" s="113"/>
      <c r="B405" s="113"/>
      <c r="C405" s="103"/>
      <c r="D405" s="103"/>
      <c r="E405" s="103"/>
      <c r="F405" s="171" t="s">
        <v>1042</v>
      </c>
      <c r="G405" s="171"/>
      <c r="H405" s="172">
        <v>396.44</v>
      </c>
      <c r="I405" s="172"/>
    </row>
    <row r="406" spans="1:9" ht="15.4" customHeight="1" thickBot="1" x14ac:dyDescent="0.25">
      <c r="A406" s="178" t="s">
        <v>1103</v>
      </c>
      <c r="B406" s="178"/>
      <c r="C406" s="106" t="s">
        <v>200</v>
      </c>
      <c r="D406" s="179" t="s">
        <v>236</v>
      </c>
      <c r="E406" s="179"/>
      <c r="F406" s="179"/>
      <c r="G406" s="179"/>
      <c r="H406" s="179"/>
      <c r="I406" s="103"/>
    </row>
    <row r="407" spans="1:9" ht="21.4" customHeight="1" thickBot="1" x14ac:dyDescent="0.25">
      <c r="A407" s="113"/>
      <c r="B407" s="168" t="s">
        <v>1024</v>
      </c>
      <c r="C407" s="168"/>
      <c r="D407" s="107">
        <v>0.21</v>
      </c>
      <c r="E407" s="108" t="s">
        <v>804</v>
      </c>
      <c r="F407" s="104" t="s">
        <v>1025</v>
      </c>
      <c r="G407" s="169">
        <v>23.03</v>
      </c>
      <c r="H407" s="169"/>
      <c r="I407" s="110">
        <v>4.84</v>
      </c>
    </row>
    <row r="408" spans="1:9" ht="21.4" customHeight="1" thickBot="1" x14ac:dyDescent="0.25">
      <c r="A408" s="113"/>
      <c r="B408" s="168" t="s">
        <v>1026</v>
      </c>
      <c r="C408" s="168"/>
      <c r="D408" s="107">
        <v>0.21</v>
      </c>
      <c r="E408" s="108" t="s">
        <v>804</v>
      </c>
      <c r="F408" s="104" t="s">
        <v>1027</v>
      </c>
      <c r="G408" s="169">
        <v>18.440000000000001</v>
      </c>
      <c r="H408" s="169"/>
      <c r="I408" s="110">
        <v>3.87</v>
      </c>
    </row>
    <row r="409" spans="1:9" ht="15.2" customHeight="1" thickBot="1" x14ac:dyDescent="0.25">
      <c r="A409" s="113"/>
      <c r="B409" s="168" t="s">
        <v>1104</v>
      </c>
      <c r="C409" s="168"/>
      <c r="D409" s="107">
        <v>1</v>
      </c>
      <c r="E409" s="108" t="s">
        <v>200</v>
      </c>
      <c r="F409" s="104" t="s">
        <v>236</v>
      </c>
      <c r="G409" s="169">
        <v>9.76</v>
      </c>
      <c r="H409" s="169"/>
      <c r="I409" s="110">
        <v>9.76</v>
      </c>
    </row>
    <row r="410" spans="1:9" ht="15.2" customHeight="1" thickBot="1" x14ac:dyDescent="0.25">
      <c r="A410" s="113"/>
      <c r="B410" s="113"/>
      <c r="C410" s="103"/>
      <c r="D410" s="107">
        <v>31.25</v>
      </c>
      <c r="E410" s="108" t="s">
        <v>798</v>
      </c>
      <c r="F410" s="104" t="s">
        <v>799</v>
      </c>
      <c r="G410" s="169">
        <v>18.47</v>
      </c>
      <c r="H410" s="170"/>
      <c r="I410" s="111">
        <v>5.77</v>
      </c>
    </row>
    <row r="411" spans="1:9" ht="15.4" customHeight="1" thickBot="1" x14ac:dyDescent="0.25">
      <c r="A411" s="113"/>
      <c r="B411" s="113"/>
      <c r="C411" s="103"/>
      <c r="D411" s="103"/>
      <c r="E411" s="103"/>
      <c r="F411" s="171" t="s">
        <v>1042</v>
      </c>
      <c r="G411" s="171"/>
      <c r="H411" s="172">
        <v>24.24</v>
      </c>
      <c r="I411" s="172"/>
    </row>
    <row r="412" spans="1:9" ht="15.4" customHeight="1" thickBot="1" x14ac:dyDescent="0.25">
      <c r="A412" s="178" t="s">
        <v>1105</v>
      </c>
      <c r="B412" s="178"/>
      <c r="C412" s="106" t="s">
        <v>200</v>
      </c>
      <c r="D412" s="179" t="s">
        <v>239</v>
      </c>
      <c r="E412" s="179"/>
      <c r="F412" s="179"/>
      <c r="G412" s="179"/>
      <c r="H412" s="179"/>
      <c r="I412" s="103"/>
    </row>
    <row r="413" spans="1:9" ht="21.4" customHeight="1" thickBot="1" x14ac:dyDescent="0.25">
      <c r="A413" s="113"/>
      <c r="B413" s="168" t="s">
        <v>1024</v>
      </c>
      <c r="C413" s="168"/>
      <c r="D413" s="107">
        <v>0.37</v>
      </c>
      <c r="E413" s="108" t="s">
        <v>804</v>
      </c>
      <c r="F413" s="104" t="s">
        <v>1025</v>
      </c>
      <c r="G413" s="169">
        <v>23.03</v>
      </c>
      <c r="H413" s="169"/>
      <c r="I413" s="110">
        <v>8.52</v>
      </c>
    </row>
    <row r="414" spans="1:9" ht="21.4" customHeight="1" thickBot="1" x14ac:dyDescent="0.25">
      <c r="A414" s="113"/>
      <c r="B414" s="168" t="s">
        <v>1026</v>
      </c>
      <c r="C414" s="168"/>
      <c r="D414" s="107">
        <v>0.37</v>
      </c>
      <c r="E414" s="108" t="s">
        <v>804</v>
      </c>
      <c r="F414" s="104" t="s">
        <v>1027</v>
      </c>
      <c r="G414" s="169">
        <v>18.440000000000001</v>
      </c>
      <c r="H414" s="169"/>
      <c r="I414" s="110">
        <v>6.82</v>
      </c>
    </row>
    <row r="415" spans="1:9" ht="15.2" customHeight="1" thickBot="1" x14ac:dyDescent="0.25">
      <c r="A415" s="113"/>
      <c r="B415" s="168" t="s">
        <v>1106</v>
      </c>
      <c r="C415" s="168"/>
      <c r="D415" s="107">
        <v>1</v>
      </c>
      <c r="E415" s="108" t="s">
        <v>200</v>
      </c>
      <c r="F415" s="104" t="s">
        <v>239</v>
      </c>
      <c r="G415" s="169">
        <v>19.73</v>
      </c>
      <c r="H415" s="169"/>
      <c r="I415" s="110">
        <v>19.73</v>
      </c>
    </row>
    <row r="416" spans="1:9" ht="15.2" customHeight="1" thickBot="1" x14ac:dyDescent="0.25">
      <c r="A416" s="113"/>
      <c r="B416" s="113"/>
      <c r="C416" s="103"/>
      <c r="D416" s="107">
        <v>31.25</v>
      </c>
      <c r="E416" s="108" t="s">
        <v>798</v>
      </c>
      <c r="F416" s="104" t="s">
        <v>799</v>
      </c>
      <c r="G416" s="169">
        <v>35.07</v>
      </c>
      <c r="H416" s="170"/>
      <c r="I416" s="111">
        <v>10.96</v>
      </c>
    </row>
    <row r="417" spans="1:9" ht="15.4" customHeight="1" thickBot="1" x14ac:dyDescent="0.25">
      <c r="A417" s="113"/>
      <c r="B417" s="113"/>
      <c r="C417" s="103"/>
      <c r="D417" s="103"/>
      <c r="E417" s="103"/>
      <c r="F417" s="171" t="s">
        <v>1042</v>
      </c>
      <c r="G417" s="171"/>
      <c r="H417" s="172">
        <v>46.03</v>
      </c>
      <c r="I417" s="172"/>
    </row>
    <row r="418" spans="1:9" ht="15.4" customHeight="1" thickBot="1" x14ac:dyDescent="0.25">
      <c r="A418" s="178" t="s">
        <v>1107</v>
      </c>
      <c r="B418" s="178"/>
      <c r="C418" s="106" t="s">
        <v>200</v>
      </c>
      <c r="D418" s="179" t="s">
        <v>242</v>
      </c>
      <c r="E418" s="179"/>
      <c r="F418" s="179"/>
      <c r="G418" s="179"/>
      <c r="H418" s="179"/>
      <c r="I418" s="103"/>
    </row>
    <row r="419" spans="1:9" ht="21.4" customHeight="1" thickBot="1" x14ac:dyDescent="0.25">
      <c r="A419" s="113"/>
      <c r="B419" s="168" t="s">
        <v>1024</v>
      </c>
      <c r="C419" s="168"/>
      <c r="D419" s="107">
        <v>0.53</v>
      </c>
      <c r="E419" s="108" t="s">
        <v>804</v>
      </c>
      <c r="F419" s="104" t="s">
        <v>1025</v>
      </c>
      <c r="G419" s="169">
        <v>23.03</v>
      </c>
      <c r="H419" s="169"/>
      <c r="I419" s="110">
        <v>12.21</v>
      </c>
    </row>
    <row r="420" spans="1:9" ht="21.4" customHeight="1" thickBot="1" x14ac:dyDescent="0.25">
      <c r="A420" s="113"/>
      <c r="B420" s="168" t="s">
        <v>1026</v>
      </c>
      <c r="C420" s="168"/>
      <c r="D420" s="107">
        <v>0.53</v>
      </c>
      <c r="E420" s="108" t="s">
        <v>804</v>
      </c>
      <c r="F420" s="104" t="s">
        <v>1027</v>
      </c>
      <c r="G420" s="169">
        <v>18.440000000000001</v>
      </c>
      <c r="H420" s="169"/>
      <c r="I420" s="110">
        <v>9.77</v>
      </c>
    </row>
    <row r="421" spans="1:9" ht="15.2" customHeight="1" thickBot="1" x14ac:dyDescent="0.25">
      <c r="A421" s="113"/>
      <c r="B421" s="168" t="s">
        <v>1108</v>
      </c>
      <c r="C421" s="168"/>
      <c r="D421" s="107">
        <v>1</v>
      </c>
      <c r="E421" s="108" t="s">
        <v>200</v>
      </c>
      <c r="F421" s="104" t="s">
        <v>1109</v>
      </c>
      <c r="G421" s="169">
        <v>25.26</v>
      </c>
      <c r="H421" s="169"/>
      <c r="I421" s="110">
        <v>25.26</v>
      </c>
    </row>
    <row r="422" spans="1:9" ht="15.2" customHeight="1" thickBot="1" x14ac:dyDescent="0.25">
      <c r="A422" s="113"/>
      <c r="B422" s="113"/>
      <c r="C422" s="103"/>
      <c r="D422" s="107">
        <v>31.25</v>
      </c>
      <c r="E422" s="108" t="s">
        <v>798</v>
      </c>
      <c r="F422" s="104" t="s">
        <v>799</v>
      </c>
      <c r="G422" s="169">
        <v>47.24</v>
      </c>
      <c r="H422" s="170"/>
      <c r="I422" s="111">
        <v>14.76</v>
      </c>
    </row>
    <row r="423" spans="1:9" ht="15.4" customHeight="1" thickBot="1" x14ac:dyDescent="0.25">
      <c r="A423" s="113"/>
      <c r="B423" s="113"/>
      <c r="C423" s="103"/>
      <c r="D423" s="103"/>
      <c r="E423" s="103"/>
      <c r="F423" s="171" t="s">
        <v>1042</v>
      </c>
      <c r="G423" s="171"/>
      <c r="H423" s="172">
        <v>62</v>
      </c>
      <c r="I423" s="172"/>
    </row>
    <row r="424" spans="1:9" ht="15.4" customHeight="1" thickBot="1" x14ac:dyDescent="0.25">
      <c r="A424" s="178" t="s">
        <v>1110</v>
      </c>
      <c r="B424" s="178"/>
      <c r="C424" s="106" t="s">
        <v>200</v>
      </c>
      <c r="D424" s="179" t="s">
        <v>245</v>
      </c>
      <c r="E424" s="179"/>
      <c r="F424" s="179"/>
      <c r="G424" s="179"/>
      <c r="H424" s="179"/>
      <c r="I424" s="103"/>
    </row>
    <row r="425" spans="1:9" ht="21.4" customHeight="1" thickBot="1" x14ac:dyDescent="0.25">
      <c r="A425" s="113"/>
      <c r="B425" s="168" t="s">
        <v>1024</v>
      </c>
      <c r="C425" s="168"/>
      <c r="D425" s="107">
        <v>0.28999999999999998</v>
      </c>
      <c r="E425" s="108" t="s">
        <v>804</v>
      </c>
      <c r="F425" s="104" t="s">
        <v>1025</v>
      </c>
      <c r="G425" s="169">
        <v>23.03</v>
      </c>
      <c r="H425" s="169"/>
      <c r="I425" s="110">
        <v>6.68</v>
      </c>
    </row>
    <row r="426" spans="1:9" ht="21.4" customHeight="1" thickBot="1" x14ac:dyDescent="0.25">
      <c r="A426" s="113"/>
      <c r="B426" s="168" t="s">
        <v>1026</v>
      </c>
      <c r="C426" s="168"/>
      <c r="D426" s="107">
        <v>0.28999999999999998</v>
      </c>
      <c r="E426" s="108" t="s">
        <v>804</v>
      </c>
      <c r="F426" s="104" t="s">
        <v>1027</v>
      </c>
      <c r="G426" s="169">
        <v>18.440000000000001</v>
      </c>
      <c r="H426" s="169"/>
      <c r="I426" s="110">
        <v>5.35</v>
      </c>
    </row>
    <row r="427" spans="1:9" ht="15.2" customHeight="1" thickBot="1" x14ac:dyDescent="0.25">
      <c r="A427" s="113"/>
      <c r="B427" s="168" t="s">
        <v>1111</v>
      </c>
      <c r="C427" s="168"/>
      <c r="D427" s="107">
        <v>1</v>
      </c>
      <c r="E427" s="108" t="s">
        <v>200</v>
      </c>
      <c r="F427" s="104" t="s">
        <v>245</v>
      </c>
      <c r="G427" s="169">
        <v>15.38</v>
      </c>
      <c r="H427" s="169"/>
      <c r="I427" s="110">
        <v>15.38</v>
      </c>
    </row>
    <row r="428" spans="1:9" ht="15.2" customHeight="1" thickBot="1" x14ac:dyDescent="0.25">
      <c r="A428" s="113"/>
      <c r="B428" s="113"/>
      <c r="C428" s="103"/>
      <c r="D428" s="107">
        <v>31.25</v>
      </c>
      <c r="E428" s="108" t="s">
        <v>798</v>
      </c>
      <c r="F428" s="104" t="s">
        <v>799</v>
      </c>
      <c r="G428" s="169">
        <v>27.41</v>
      </c>
      <c r="H428" s="170"/>
      <c r="I428" s="111">
        <v>8.57</v>
      </c>
    </row>
    <row r="429" spans="1:9" ht="15.4" customHeight="1" thickBot="1" x14ac:dyDescent="0.25">
      <c r="A429" s="113"/>
      <c r="B429" s="113"/>
      <c r="C429" s="103"/>
      <c r="D429" s="103"/>
      <c r="E429" s="103"/>
      <c r="F429" s="171" t="s">
        <v>1042</v>
      </c>
      <c r="G429" s="171"/>
      <c r="H429" s="172">
        <v>35.979999999999997</v>
      </c>
      <c r="I429" s="172"/>
    </row>
    <row r="430" spans="1:9" ht="15.4" customHeight="1" thickBot="1" x14ac:dyDescent="0.25">
      <c r="A430" s="178" t="s">
        <v>1112</v>
      </c>
      <c r="B430" s="178"/>
      <c r="C430" s="106" t="s">
        <v>200</v>
      </c>
      <c r="D430" s="179" t="s">
        <v>248</v>
      </c>
      <c r="E430" s="179"/>
      <c r="F430" s="179"/>
      <c r="G430" s="179"/>
      <c r="H430" s="179"/>
      <c r="I430" s="103"/>
    </row>
    <row r="431" spans="1:9" ht="21.4" customHeight="1" thickBot="1" x14ac:dyDescent="0.25">
      <c r="A431" s="113"/>
      <c r="B431" s="168" t="s">
        <v>1024</v>
      </c>
      <c r="C431" s="168"/>
      <c r="D431" s="107">
        <v>0.45</v>
      </c>
      <c r="E431" s="108" t="s">
        <v>804</v>
      </c>
      <c r="F431" s="104" t="s">
        <v>1025</v>
      </c>
      <c r="G431" s="169">
        <v>23.03</v>
      </c>
      <c r="H431" s="169"/>
      <c r="I431" s="110">
        <v>10.36</v>
      </c>
    </row>
    <row r="432" spans="1:9" ht="21.4" customHeight="1" thickBot="1" x14ac:dyDescent="0.25">
      <c r="A432" s="113"/>
      <c r="B432" s="168" t="s">
        <v>1026</v>
      </c>
      <c r="C432" s="168"/>
      <c r="D432" s="107">
        <v>0.45</v>
      </c>
      <c r="E432" s="108" t="s">
        <v>804</v>
      </c>
      <c r="F432" s="104" t="s">
        <v>1027</v>
      </c>
      <c r="G432" s="169">
        <v>18.440000000000001</v>
      </c>
      <c r="H432" s="169"/>
      <c r="I432" s="110">
        <v>8.3000000000000007</v>
      </c>
    </row>
    <row r="433" spans="1:9" ht="15.2" customHeight="1" thickBot="1" x14ac:dyDescent="0.25">
      <c r="A433" s="113"/>
      <c r="B433" s="168" t="s">
        <v>1113</v>
      </c>
      <c r="C433" s="168"/>
      <c r="D433" s="107">
        <v>1</v>
      </c>
      <c r="E433" s="108" t="s">
        <v>200</v>
      </c>
      <c r="F433" s="104" t="s">
        <v>1114</v>
      </c>
      <c r="G433" s="169">
        <v>12.1</v>
      </c>
      <c r="H433" s="169"/>
      <c r="I433" s="110">
        <v>12.1</v>
      </c>
    </row>
    <row r="434" spans="1:9" ht="15.2" customHeight="1" thickBot="1" x14ac:dyDescent="0.25">
      <c r="A434" s="113"/>
      <c r="B434" s="113"/>
      <c r="C434" s="103"/>
      <c r="D434" s="107">
        <v>31.25</v>
      </c>
      <c r="E434" s="108" t="s">
        <v>798</v>
      </c>
      <c r="F434" s="104" t="s">
        <v>799</v>
      </c>
      <c r="G434" s="169">
        <v>30.76</v>
      </c>
      <c r="H434" s="170"/>
      <c r="I434" s="111">
        <v>9.61</v>
      </c>
    </row>
    <row r="435" spans="1:9" ht="15.4" customHeight="1" thickBot="1" x14ac:dyDescent="0.25">
      <c r="A435" s="113"/>
      <c r="B435" s="113"/>
      <c r="C435" s="103"/>
      <c r="D435" s="103"/>
      <c r="E435" s="103"/>
      <c r="F435" s="171" t="s">
        <v>1042</v>
      </c>
      <c r="G435" s="171"/>
      <c r="H435" s="172">
        <v>40.369999999999997</v>
      </c>
      <c r="I435" s="172"/>
    </row>
    <row r="436" spans="1:9" ht="15.4" customHeight="1" thickBot="1" x14ac:dyDescent="0.25">
      <c r="A436" s="178" t="s">
        <v>1115</v>
      </c>
      <c r="B436" s="178"/>
      <c r="C436" s="106" t="s">
        <v>200</v>
      </c>
      <c r="D436" s="179" t="s">
        <v>251</v>
      </c>
      <c r="E436" s="179"/>
      <c r="F436" s="179"/>
      <c r="G436" s="179"/>
      <c r="H436" s="179"/>
      <c r="I436" s="103"/>
    </row>
    <row r="437" spans="1:9" ht="21.4" customHeight="1" thickBot="1" x14ac:dyDescent="0.25">
      <c r="A437" s="113"/>
      <c r="B437" s="168" t="s">
        <v>1024</v>
      </c>
      <c r="C437" s="168"/>
      <c r="D437" s="107">
        <v>0.5</v>
      </c>
      <c r="E437" s="108" t="s">
        <v>804</v>
      </c>
      <c r="F437" s="104" t="s">
        <v>1025</v>
      </c>
      <c r="G437" s="169">
        <v>23.03</v>
      </c>
      <c r="H437" s="169"/>
      <c r="I437" s="110">
        <v>11.52</v>
      </c>
    </row>
    <row r="438" spans="1:9" ht="21.4" customHeight="1" thickBot="1" x14ac:dyDescent="0.25">
      <c r="A438" s="113"/>
      <c r="B438" s="168" t="s">
        <v>1026</v>
      </c>
      <c r="C438" s="168"/>
      <c r="D438" s="107">
        <v>0.25</v>
      </c>
      <c r="E438" s="108" t="s">
        <v>804</v>
      </c>
      <c r="F438" s="104" t="s">
        <v>1027</v>
      </c>
      <c r="G438" s="169">
        <v>18.440000000000001</v>
      </c>
      <c r="H438" s="169"/>
      <c r="I438" s="110">
        <v>4.6100000000000003</v>
      </c>
    </row>
    <row r="439" spans="1:9" ht="15.2" customHeight="1" thickBot="1" x14ac:dyDescent="0.25">
      <c r="A439" s="113"/>
      <c r="B439" s="168" t="s">
        <v>1116</v>
      </c>
      <c r="C439" s="168"/>
      <c r="D439" s="107">
        <v>1</v>
      </c>
      <c r="E439" s="108" t="s">
        <v>200</v>
      </c>
      <c r="F439" s="104" t="s">
        <v>251</v>
      </c>
      <c r="G439" s="169">
        <v>7.57</v>
      </c>
      <c r="H439" s="169"/>
      <c r="I439" s="110">
        <v>7.57</v>
      </c>
    </row>
    <row r="440" spans="1:9" ht="15.2" customHeight="1" thickBot="1" x14ac:dyDescent="0.25">
      <c r="A440" s="113"/>
      <c r="B440" s="113"/>
      <c r="C440" s="103"/>
      <c r="D440" s="107">
        <v>31.25</v>
      </c>
      <c r="E440" s="108" t="s">
        <v>798</v>
      </c>
      <c r="F440" s="104" t="s">
        <v>799</v>
      </c>
      <c r="G440" s="169">
        <v>23.7</v>
      </c>
      <c r="H440" s="170"/>
      <c r="I440" s="111">
        <v>7.41</v>
      </c>
    </row>
    <row r="441" spans="1:9" ht="15.4" customHeight="1" thickBot="1" x14ac:dyDescent="0.25">
      <c r="A441" s="113"/>
      <c r="B441" s="113"/>
      <c r="C441" s="103"/>
      <c r="D441" s="103"/>
      <c r="E441" s="103"/>
      <c r="F441" s="171" t="s">
        <v>1042</v>
      </c>
      <c r="G441" s="171"/>
      <c r="H441" s="172">
        <v>31.11</v>
      </c>
      <c r="I441" s="172"/>
    </row>
    <row r="442" spans="1:9" ht="15.4" customHeight="1" thickBot="1" x14ac:dyDescent="0.25">
      <c r="A442" s="178" t="s">
        <v>1117</v>
      </c>
      <c r="B442" s="178"/>
      <c r="C442" s="106" t="s">
        <v>200</v>
      </c>
      <c r="D442" s="179" t="s">
        <v>254</v>
      </c>
      <c r="E442" s="179"/>
      <c r="F442" s="179"/>
      <c r="G442" s="179"/>
      <c r="H442" s="179"/>
      <c r="I442" s="103"/>
    </row>
    <row r="443" spans="1:9" ht="21.4" customHeight="1" thickBot="1" x14ac:dyDescent="0.25">
      <c r="A443" s="113"/>
      <c r="B443" s="168" t="s">
        <v>1024</v>
      </c>
      <c r="C443" s="168"/>
      <c r="D443" s="107">
        <v>1</v>
      </c>
      <c r="E443" s="108" t="s">
        <v>804</v>
      </c>
      <c r="F443" s="104" t="s">
        <v>1025</v>
      </c>
      <c r="G443" s="169">
        <v>23.03</v>
      </c>
      <c r="H443" s="169"/>
      <c r="I443" s="110">
        <v>23.03</v>
      </c>
    </row>
    <row r="444" spans="1:9" ht="21.4" customHeight="1" thickBot="1" x14ac:dyDescent="0.25">
      <c r="A444" s="113"/>
      <c r="B444" s="168" t="s">
        <v>1026</v>
      </c>
      <c r="C444" s="168"/>
      <c r="D444" s="107">
        <v>0.5</v>
      </c>
      <c r="E444" s="108" t="s">
        <v>804</v>
      </c>
      <c r="F444" s="104" t="s">
        <v>1027</v>
      </c>
      <c r="G444" s="169">
        <v>18.440000000000001</v>
      </c>
      <c r="H444" s="169"/>
      <c r="I444" s="110">
        <v>9.2200000000000006</v>
      </c>
    </row>
    <row r="445" spans="1:9" ht="15.2" customHeight="1" thickBot="1" x14ac:dyDescent="0.25">
      <c r="A445" s="113"/>
      <c r="B445" s="168" t="s">
        <v>1118</v>
      </c>
      <c r="C445" s="168"/>
      <c r="D445" s="107">
        <v>1</v>
      </c>
      <c r="E445" s="108" t="s">
        <v>200</v>
      </c>
      <c r="F445" s="104" t="s">
        <v>254</v>
      </c>
      <c r="G445" s="169">
        <v>29.39</v>
      </c>
      <c r="H445" s="169"/>
      <c r="I445" s="110">
        <v>29.39</v>
      </c>
    </row>
    <row r="446" spans="1:9" ht="15.2" customHeight="1" thickBot="1" x14ac:dyDescent="0.25">
      <c r="A446" s="113"/>
      <c r="B446" s="113"/>
      <c r="C446" s="103"/>
      <c r="D446" s="107">
        <v>31.25</v>
      </c>
      <c r="E446" s="108" t="s">
        <v>798</v>
      </c>
      <c r="F446" s="104" t="s">
        <v>799</v>
      </c>
      <c r="G446" s="169">
        <v>61.64</v>
      </c>
      <c r="H446" s="170"/>
      <c r="I446" s="111">
        <v>19.260000000000002</v>
      </c>
    </row>
    <row r="447" spans="1:9" ht="15.4" customHeight="1" thickBot="1" x14ac:dyDescent="0.25">
      <c r="A447" s="113"/>
      <c r="B447" s="113"/>
      <c r="C447" s="103"/>
      <c r="D447" s="103"/>
      <c r="E447" s="103"/>
      <c r="F447" s="171" t="s">
        <v>1042</v>
      </c>
      <c r="G447" s="171"/>
      <c r="H447" s="172">
        <v>80.900000000000006</v>
      </c>
      <c r="I447" s="172"/>
    </row>
    <row r="448" spans="1:9" ht="15.4" customHeight="1" thickBot="1" x14ac:dyDescent="0.25">
      <c r="A448" s="178" t="s">
        <v>1119</v>
      </c>
      <c r="B448" s="178"/>
      <c r="C448" s="106" t="s">
        <v>200</v>
      </c>
      <c r="D448" s="179" t="s">
        <v>257</v>
      </c>
      <c r="E448" s="179"/>
      <c r="F448" s="179"/>
      <c r="G448" s="179"/>
      <c r="H448" s="179"/>
      <c r="I448" s="103"/>
    </row>
    <row r="449" spans="1:9" ht="21.4" customHeight="1" thickBot="1" x14ac:dyDescent="0.25">
      <c r="A449" s="113"/>
      <c r="B449" s="168" t="s">
        <v>1049</v>
      </c>
      <c r="C449" s="168"/>
      <c r="D449" s="107">
        <v>0.22309999999999999</v>
      </c>
      <c r="E449" s="108" t="s">
        <v>804</v>
      </c>
      <c r="F449" s="104" t="s">
        <v>1027</v>
      </c>
      <c r="G449" s="169">
        <v>19.809999999999999</v>
      </c>
      <c r="H449" s="169"/>
      <c r="I449" s="110">
        <v>4.42</v>
      </c>
    </row>
    <row r="450" spans="1:9" ht="21.4" customHeight="1" thickBot="1" x14ac:dyDescent="0.25">
      <c r="A450" s="113"/>
      <c r="B450" s="168" t="s">
        <v>1050</v>
      </c>
      <c r="C450" s="168"/>
      <c r="D450" s="107">
        <v>0.53549999999999998</v>
      </c>
      <c r="E450" s="108" t="s">
        <v>804</v>
      </c>
      <c r="F450" s="104" t="s">
        <v>1025</v>
      </c>
      <c r="G450" s="169">
        <v>24.01</v>
      </c>
      <c r="H450" s="169"/>
      <c r="I450" s="110">
        <v>12.86</v>
      </c>
    </row>
    <row r="451" spans="1:9" ht="30.6" customHeight="1" thickBot="1" x14ac:dyDescent="0.25">
      <c r="A451" s="113"/>
      <c r="B451" s="168" t="s">
        <v>1120</v>
      </c>
      <c r="C451" s="168"/>
      <c r="D451" s="107">
        <v>1</v>
      </c>
      <c r="E451" s="108" t="s">
        <v>200</v>
      </c>
      <c r="F451" s="104" t="s">
        <v>1121</v>
      </c>
      <c r="G451" s="169">
        <v>16.22</v>
      </c>
      <c r="H451" s="169"/>
      <c r="I451" s="110">
        <v>16.22</v>
      </c>
    </row>
    <row r="452" spans="1:9" ht="39.75" customHeight="1" thickBot="1" x14ac:dyDescent="0.25">
      <c r="A452" s="113"/>
      <c r="B452" s="168" t="s">
        <v>1122</v>
      </c>
      <c r="C452" s="168"/>
      <c r="D452" s="107">
        <v>1</v>
      </c>
      <c r="E452" s="108" t="s">
        <v>200</v>
      </c>
      <c r="F452" s="104" t="s">
        <v>1123</v>
      </c>
      <c r="G452" s="169">
        <v>7.08</v>
      </c>
      <c r="H452" s="169"/>
      <c r="I452" s="110">
        <v>7.08</v>
      </c>
    </row>
    <row r="453" spans="1:9" ht="15.2" customHeight="1" thickBot="1" x14ac:dyDescent="0.25">
      <c r="A453" s="113"/>
      <c r="B453" s="113"/>
      <c r="C453" s="103"/>
      <c r="D453" s="107">
        <v>31.25</v>
      </c>
      <c r="E453" s="108" t="s">
        <v>798</v>
      </c>
      <c r="F453" s="104" t="s">
        <v>799</v>
      </c>
      <c r="G453" s="169">
        <v>40.58</v>
      </c>
      <c r="H453" s="170"/>
      <c r="I453" s="111">
        <v>12.68</v>
      </c>
    </row>
    <row r="454" spans="1:9" ht="15.4" customHeight="1" thickBot="1" x14ac:dyDescent="0.25">
      <c r="A454" s="113"/>
      <c r="B454" s="113"/>
      <c r="C454" s="103"/>
      <c r="D454" s="103"/>
      <c r="E454" s="103"/>
      <c r="F454" s="171" t="s">
        <v>1042</v>
      </c>
      <c r="G454" s="171"/>
      <c r="H454" s="172">
        <v>53.26</v>
      </c>
      <c r="I454" s="172"/>
    </row>
    <row r="455" spans="1:9" ht="31.7" customHeight="1" thickBot="1" x14ac:dyDescent="0.25">
      <c r="A455" s="178" t="s">
        <v>1124</v>
      </c>
      <c r="B455" s="178"/>
      <c r="C455" s="106" t="s">
        <v>200</v>
      </c>
      <c r="D455" s="179" t="s">
        <v>260</v>
      </c>
      <c r="E455" s="179"/>
      <c r="F455" s="179"/>
      <c r="G455" s="179"/>
      <c r="H455" s="179"/>
      <c r="I455" s="103"/>
    </row>
    <row r="456" spans="1:9" ht="21.4" customHeight="1" thickBot="1" x14ac:dyDescent="0.25">
      <c r="A456" s="113"/>
      <c r="B456" s="168" t="s">
        <v>1049</v>
      </c>
      <c r="C456" s="168"/>
      <c r="D456" s="107">
        <v>0.19719999999999999</v>
      </c>
      <c r="E456" s="108" t="s">
        <v>804</v>
      </c>
      <c r="F456" s="104" t="s">
        <v>1027</v>
      </c>
      <c r="G456" s="169">
        <v>19.809999999999999</v>
      </c>
      <c r="H456" s="169"/>
      <c r="I456" s="110">
        <v>3.91</v>
      </c>
    </row>
    <row r="457" spans="1:9" ht="21.4" customHeight="1" thickBot="1" x14ac:dyDescent="0.25">
      <c r="A457" s="113"/>
      <c r="B457" s="168" t="s">
        <v>1050</v>
      </c>
      <c r="C457" s="168"/>
      <c r="D457" s="107">
        <v>0.47320000000000001</v>
      </c>
      <c r="E457" s="108" t="s">
        <v>804</v>
      </c>
      <c r="F457" s="104" t="s">
        <v>1025</v>
      </c>
      <c r="G457" s="169">
        <v>24.01</v>
      </c>
      <c r="H457" s="169"/>
      <c r="I457" s="110">
        <v>11.36</v>
      </c>
    </row>
    <row r="458" spans="1:9" ht="30.6" customHeight="1" thickBot="1" x14ac:dyDescent="0.25">
      <c r="A458" s="113"/>
      <c r="B458" s="168" t="s">
        <v>1120</v>
      </c>
      <c r="C458" s="168"/>
      <c r="D458" s="107">
        <v>1</v>
      </c>
      <c r="E458" s="108" t="s">
        <v>200</v>
      </c>
      <c r="F458" s="104" t="s">
        <v>1121</v>
      </c>
      <c r="G458" s="169">
        <v>16.22</v>
      </c>
      <c r="H458" s="169"/>
      <c r="I458" s="110">
        <v>16.22</v>
      </c>
    </row>
    <row r="459" spans="1:9" ht="49.15" customHeight="1" thickBot="1" x14ac:dyDescent="0.25">
      <c r="A459" s="113"/>
      <c r="B459" s="168" t="s">
        <v>1125</v>
      </c>
      <c r="C459" s="168"/>
      <c r="D459" s="107">
        <v>1</v>
      </c>
      <c r="E459" s="108" t="s">
        <v>200</v>
      </c>
      <c r="F459" s="104" t="s">
        <v>1126</v>
      </c>
      <c r="G459" s="169">
        <v>70.33</v>
      </c>
      <c r="H459" s="169"/>
      <c r="I459" s="110">
        <v>70.33</v>
      </c>
    </row>
    <row r="460" spans="1:9" ht="15.2" customHeight="1" thickBot="1" x14ac:dyDescent="0.25">
      <c r="A460" s="113"/>
      <c r="B460" s="113"/>
      <c r="C460" s="103"/>
      <c r="D460" s="107">
        <v>31.25</v>
      </c>
      <c r="E460" s="108" t="s">
        <v>798</v>
      </c>
      <c r="F460" s="104" t="s">
        <v>799</v>
      </c>
      <c r="G460" s="169">
        <v>101.82</v>
      </c>
      <c r="H460" s="170"/>
      <c r="I460" s="111">
        <v>31.82</v>
      </c>
    </row>
    <row r="461" spans="1:9" ht="15.4" customHeight="1" thickBot="1" x14ac:dyDescent="0.25">
      <c r="A461" s="113"/>
      <c r="B461" s="113"/>
      <c r="C461" s="103"/>
      <c r="D461" s="103"/>
      <c r="E461" s="103"/>
      <c r="F461" s="171" t="s">
        <v>1042</v>
      </c>
      <c r="G461" s="171"/>
      <c r="H461" s="172">
        <v>133.63999999999999</v>
      </c>
      <c r="I461" s="172"/>
    </row>
    <row r="462" spans="1:9" ht="17.649999999999999" customHeight="1" thickBot="1" x14ac:dyDescent="0.25">
      <c r="A462" s="113"/>
      <c r="B462" s="113"/>
      <c r="C462" s="103"/>
      <c r="D462" s="177" t="s">
        <v>1127</v>
      </c>
      <c r="E462" s="177"/>
      <c r="F462" s="177"/>
      <c r="G462" s="177"/>
      <c r="H462" s="177"/>
      <c r="I462" s="103"/>
    </row>
    <row r="463" spans="1:9" ht="15.4" customHeight="1" thickBot="1" x14ac:dyDescent="0.25">
      <c r="A463" s="178" t="s">
        <v>1128</v>
      </c>
      <c r="B463" s="178"/>
      <c r="C463" s="106" t="s">
        <v>161</v>
      </c>
      <c r="D463" s="179" t="s">
        <v>263</v>
      </c>
      <c r="E463" s="179"/>
      <c r="F463" s="179"/>
      <c r="G463" s="179"/>
      <c r="H463" s="179"/>
      <c r="I463" s="103"/>
    </row>
    <row r="464" spans="1:9" ht="30.6" customHeight="1" thickBot="1" x14ac:dyDescent="0.25">
      <c r="A464" s="113"/>
      <c r="B464" s="168" t="s">
        <v>1129</v>
      </c>
      <c r="C464" s="168"/>
      <c r="D464" s="107">
        <v>0.6</v>
      </c>
      <c r="E464" s="108" t="s">
        <v>804</v>
      </c>
      <c r="F464" s="104" t="s">
        <v>1130</v>
      </c>
      <c r="G464" s="169">
        <v>17.66</v>
      </c>
      <c r="H464" s="169"/>
      <c r="I464" s="110">
        <v>10.6</v>
      </c>
    </row>
    <row r="465" spans="1:9" ht="30.6" customHeight="1" thickBot="1" x14ac:dyDescent="0.25">
      <c r="A465" s="113"/>
      <c r="B465" s="168" t="s">
        <v>1131</v>
      </c>
      <c r="C465" s="168"/>
      <c r="D465" s="107">
        <v>0.6</v>
      </c>
      <c r="E465" s="108" t="s">
        <v>804</v>
      </c>
      <c r="F465" s="104" t="s">
        <v>1132</v>
      </c>
      <c r="G465" s="169">
        <v>22.2</v>
      </c>
      <c r="H465" s="169"/>
      <c r="I465" s="110">
        <v>13.32</v>
      </c>
    </row>
    <row r="466" spans="1:9" ht="15.2" customHeight="1" thickBot="1" x14ac:dyDescent="0.25">
      <c r="A466" s="113"/>
      <c r="B466" s="168" t="s">
        <v>1133</v>
      </c>
      <c r="C466" s="168"/>
      <c r="D466" s="107">
        <v>0.01</v>
      </c>
      <c r="E466" s="108" t="s">
        <v>1134</v>
      </c>
      <c r="F466" s="104" t="s">
        <v>1135</v>
      </c>
      <c r="G466" s="169">
        <v>47.9</v>
      </c>
      <c r="H466" s="169"/>
      <c r="I466" s="110">
        <v>0.48</v>
      </c>
    </row>
    <row r="467" spans="1:9" ht="15.2" customHeight="1" thickBot="1" x14ac:dyDescent="0.25">
      <c r="A467" s="113"/>
      <c r="B467" s="168" t="s">
        <v>1136</v>
      </c>
      <c r="C467" s="168"/>
      <c r="D467" s="107">
        <v>0.22</v>
      </c>
      <c r="E467" s="108" t="s">
        <v>1137</v>
      </c>
      <c r="F467" s="104" t="s">
        <v>1138</v>
      </c>
      <c r="G467" s="169">
        <v>8.64</v>
      </c>
      <c r="H467" s="169"/>
      <c r="I467" s="110">
        <v>1.9</v>
      </c>
    </row>
    <row r="468" spans="1:9" ht="15.2" customHeight="1" thickBot="1" x14ac:dyDescent="0.25">
      <c r="A468" s="113"/>
      <c r="B468" s="168" t="s">
        <v>1139</v>
      </c>
      <c r="C468" s="168"/>
      <c r="D468" s="107">
        <v>1.05</v>
      </c>
      <c r="E468" s="108" t="s">
        <v>161</v>
      </c>
      <c r="F468" s="104" t="s">
        <v>263</v>
      </c>
      <c r="G468" s="169">
        <v>56.8</v>
      </c>
      <c r="H468" s="169"/>
      <c r="I468" s="110">
        <v>59.64</v>
      </c>
    </row>
    <row r="469" spans="1:9" ht="15.2" customHeight="1" thickBot="1" x14ac:dyDescent="0.25">
      <c r="A469" s="113"/>
      <c r="B469" s="113"/>
      <c r="C469" s="103"/>
      <c r="D469" s="107">
        <v>31.25</v>
      </c>
      <c r="E469" s="108" t="s">
        <v>798</v>
      </c>
      <c r="F469" s="104" t="s">
        <v>799</v>
      </c>
      <c r="G469" s="169">
        <v>85.94</v>
      </c>
      <c r="H469" s="170"/>
      <c r="I469" s="111">
        <v>26.86</v>
      </c>
    </row>
    <row r="470" spans="1:9" ht="15.4" customHeight="1" thickBot="1" x14ac:dyDescent="0.25">
      <c r="A470" s="113"/>
      <c r="B470" s="113"/>
      <c r="C470" s="103"/>
      <c r="D470" s="103"/>
      <c r="E470" s="103"/>
      <c r="F470" s="171" t="s">
        <v>989</v>
      </c>
      <c r="G470" s="171"/>
      <c r="H470" s="172">
        <v>112.8</v>
      </c>
      <c r="I470" s="172"/>
    </row>
    <row r="471" spans="1:9" ht="15.4" customHeight="1" thickBot="1" x14ac:dyDescent="0.25">
      <c r="A471" s="178" t="s">
        <v>1140</v>
      </c>
      <c r="B471" s="178"/>
      <c r="C471" s="106" t="s">
        <v>161</v>
      </c>
      <c r="D471" s="179" t="s">
        <v>266</v>
      </c>
      <c r="E471" s="179"/>
      <c r="F471" s="179"/>
      <c r="G471" s="179"/>
      <c r="H471" s="179"/>
      <c r="I471" s="103"/>
    </row>
    <row r="472" spans="1:9" ht="30.6" customHeight="1" thickBot="1" x14ac:dyDescent="0.25">
      <c r="A472" s="113"/>
      <c r="B472" s="168" t="s">
        <v>1129</v>
      </c>
      <c r="C472" s="168"/>
      <c r="D472" s="107">
        <v>0.45</v>
      </c>
      <c r="E472" s="108" t="s">
        <v>804</v>
      </c>
      <c r="F472" s="104" t="s">
        <v>1130</v>
      </c>
      <c r="G472" s="169">
        <v>17.66</v>
      </c>
      <c r="H472" s="169"/>
      <c r="I472" s="110">
        <v>7.95</v>
      </c>
    </row>
    <row r="473" spans="1:9" ht="30.6" customHeight="1" thickBot="1" x14ac:dyDescent="0.25">
      <c r="A473" s="113"/>
      <c r="B473" s="168" t="s">
        <v>1131</v>
      </c>
      <c r="C473" s="168"/>
      <c r="D473" s="107">
        <v>0.45</v>
      </c>
      <c r="E473" s="108" t="s">
        <v>804</v>
      </c>
      <c r="F473" s="104" t="s">
        <v>1132</v>
      </c>
      <c r="G473" s="169">
        <v>22.2</v>
      </c>
      <c r="H473" s="169"/>
      <c r="I473" s="110">
        <v>9.99</v>
      </c>
    </row>
    <row r="474" spans="1:9" ht="15.2" customHeight="1" thickBot="1" x14ac:dyDescent="0.25">
      <c r="A474" s="113"/>
      <c r="B474" s="168" t="s">
        <v>1133</v>
      </c>
      <c r="C474" s="168"/>
      <c r="D474" s="107">
        <v>0.01</v>
      </c>
      <c r="E474" s="108" t="s">
        <v>1134</v>
      </c>
      <c r="F474" s="104" t="s">
        <v>1135</v>
      </c>
      <c r="G474" s="169">
        <v>47.9</v>
      </c>
      <c r="H474" s="169"/>
      <c r="I474" s="110">
        <v>0.48</v>
      </c>
    </row>
    <row r="475" spans="1:9" ht="15.2" customHeight="1" thickBot="1" x14ac:dyDescent="0.25">
      <c r="A475" s="113"/>
      <c r="B475" s="168" t="s">
        <v>1136</v>
      </c>
      <c r="C475" s="168"/>
      <c r="D475" s="107">
        <v>0.18</v>
      </c>
      <c r="E475" s="108" t="s">
        <v>1137</v>
      </c>
      <c r="F475" s="104" t="s">
        <v>1138</v>
      </c>
      <c r="G475" s="169">
        <v>8.64</v>
      </c>
      <c r="H475" s="169"/>
      <c r="I475" s="110">
        <v>1.56</v>
      </c>
    </row>
    <row r="476" spans="1:9" ht="15.2" customHeight="1" thickBot="1" x14ac:dyDescent="0.25">
      <c r="A476" s="113"/>
      <c r="B476" s="168" t="s">
        <v>1141</v>
      </c>
      <c r="C476" s="168"/>
      <c r="D476" s="107">
        <v>1.05</v>
      </c>
      <c r="E476" s="108" t="s">
        <v>161</v>
      </c>
      <c r="F476" s="104" t="s">
        <v>266</v>
      </c>
      <c r="G476" s="169">
        <v>19.37</v>
      </c>
      <c r="H476" s="169"/>
      <c r="I476" s="110">
        <v>20.34</v>
      </c>
    </row>
    <row r="477" spans="1:9" ht="15.2" customHeight="1" thickBot="1" x14ac:dyDescent="0.25">
      <c r="A477" s="113"/>
      <c r="B477" s="113"/>
      <c r="C477" s="103"/>
      <c r="D477" s="107">
        <v>31.25</v>
      </c>
      <c r="E477" s="108" t="s">
        <v>798</v>
      </c>
      <c r="F477" s="104" t="s">
        <v>799</v>
      </c>
      <c r="G477" s="169">
        <v>40.32</v>
      </c>
      <c r="H477" s="170"/>
      <c r="I477" s="111">
        <v>12.6</v>
      </c>
    </row>
    <row r="478" spans="1:9" ht="15.4" customHeight="1" thickBot="1" x14ac:dyDescent="0.25">
      <c r="A478" s="113"/>
      <c r="B478" s="113"/>
      <c r="C478" s="103"/>
      <c r="D478" s="103"/>
      <c r="E478" s="103"/>
      <c r="F478" s="171" t="s">
        <v>989</v>
      </c>
      <c r="G478" s="171"/>
      <c r="H478" s="172">
        <v>52.92</v>
      </c>
      <c r="I478" s="172"/>
    </row>
    <row r="479" spans="1:9" ht="15.4" customHeight="1" thickBot="1" x14ac:dyDescent="0.25">
      <c r="A479" s="178" t="s">
        <v>1142</v>
      </c>
      <c r="B479" s="178"/>
      <c r="C479" s="106" t="s">
        <v>161</v>
      </c>
      <c r="D479" s="179" t="s">
        <v>269</v>
      </c>
      <c r="E479" s="179"/>
      <c r="F479" s="179"/>
      <c r="G479" s="179"/>
      <c r="H479" s="179"/>
      <c r="I479" s="103"/>
    </row>
    <row r="480" spans="1:9" ht="30.6" customHeight="1" thickBot="1" x14ac:dyDescent="0.25">
      <c r="A480" s="113"/>
      <c r="B480" s="168" t="s">
        <v>1129</v>
      </c>
      <c r="C480" s="168"/>
      <c r="D480" s="107">
        <v>0.2</v>
      </c>
      <c r="E480" s="108" t="s">
        <v>804</v>
      </c>
      <c r="F480" s="104" t="s">
        <v>1130</v>
      </c>
      <c r="G480" s="169">
        <v>17.66</v>
      </c>
      <c r="H480" s="169"/>
      <c r="I480" s="110">
        <v>3.53</v>
      </c>
    </row>
    <row r="481" spans="1:9" ht="30.6" customHeight="1" thickBot="1" x14ac:dyDescent="0.25">
      <c r="A481" s="113"/>
      <c r="B481" s="168" t="s">
        <v>1131</v>
      </c>
      <c r="C481" s="168"/>
      <c r="D481" s="107">
        <v>0.2</v>
      </c>
      <c r="E481" s="108" t="s">
        <v>804</v>
      </c>
      <c r="F481" s="104" t="s">
        <v>1132</v>
      </c>
      <c r="G481" s="169">
        <v>22.2</v>
      </c>
      <c r="H481" s="169"/>
      <c r="I481" s="110">
        <v>4.4400000000000004</v>
      </c>
    </row>
    <row r="482" spans="1:9" ht="15.2" customHeight="1" thickBot="1" x14ac:dyDescent="0.25">
      <c r="A482" s="113"/>
      <c r="B482" s="168" t="s">
        <v>1133</v>
      </c>
      <c r="C482" s="168"/>
      <c r="D482" s="107">
        <v>3.0000000000000001E-3</v>
      </c>
      <c r="E482" s="108" t="s">
        <v>1134</v>
      </c>
      <c r="F482" s="104" t="s">
        <v>1135</v>
      </c>
      <c r="G482" s="169">
        <v>47.9</v>
      </c>
      <c r="H482" s="169"/>
      <c r="I482" s="110">
        <v>0.14000000000000001</v>
      </c>
    </row>
    <row r="483" spans="1:9" ht="15.2" customHeight="1" thickBot="1" x14ac:dyDescent="0.25">
      <c r="A483" s="113"/>
      <c r="B483" s="168" t="s">
        <v>1143</v>
      </c>
      <c r="C483" s="168"/>
      <c r="D483" s="107">
        <v>1.05</v>
      </c>
      <c r="E483" s="108" t="s">
        <v>161</v>
      </c>
      <c r="F483" s="104" t="s">
        <v>1144</v>
      </c>
      <c r="G483" s="169">
        <v>13.88</v>
      </c>
      <c r="H483" s="169"/>
      <c r="I483" s="110">
        <v>14.57</v>
      </c>
    </row>
    <row r="484" spans="1:9" ht="15.2" customHeight="1" thickBot="1" x14ac:dyDescent="0.25">
      <c r="A484" s="113"/>
      <c r="B484" s="168" t="s">
        <v>1136</v>
      </c>
      <c r="C484" s="168"/>
      <c r="D484" s="107">
        <v>0.11</v>
      </c>
      <c r="E484" s="108" t="s">
        <v>1137</v>
      </c>
      <c r="F484" s="104" t="s">
        <v>1138</v>
      </c>
      <c r="G484" s="169">
        <v>8.64</v>
      </c>
      <c r="H484" s="169"/>
      <c r="I484" s="110">
        <v>0.95</v>
      </c>
    </row>
    <row r="485" spans="1:9" ht="15.2" customHeight="1" thickBot="1" x14ac:dyDescent="0.25">
      <c r="A485" s="113"/>
      <c r="B485" s="113"/>
      <c r="C485" s="103"/>
      <c r="D485" s="107">
        <v>31.25</v>
      </c>
      <c r="E485" s="108" t="s">
        <v>798</v>
      </c>
      <c r="F485" s="104" t="s">
        <v>799</v>
      </c>
      <c r="G485" s="169">
        <v>23.63</v>
      </c>
      <c r="H485" s="170"/>
      <c r="I485" s="111">
        <v>7.38</v>
      </c>
    </row>
    <row r="486" spans="1:9" ht="15.4" customHeight="1" thickBot="1" x14ac:dyDescent="0.25">
      <c r="A486" s="113"/>
      <c r="B486" s="113"/>
      <c r="C486" s="103"/>
      <c r="D486" s="103"/>
      <c r="E486" s="103"/>
      <c r="F486" s="171" t="s">
        <v>989</v>
      </c>
      <c r="G486" s="171"/>
      <c r="H486" s="172">
        <v>31.01</v>
      </c>
      <c r="I486" s="172"/>
    </row>
    <row r="487" spans="1:9" ht="15.4" customHeight="1" thickBot="1" x14ac:dyDescent="0.25">
      <c r="A487" s="178" t="s">
        <v>1145</v>
      </c>
      <c r="B487" s="178"/>
      <c r="C487" s="106" t="s">
        <v>161</v>
      </c>
      <c r="D487" s="179" t="s">
        <v>272</v>
      </c>
      <c r="E487" s="179"/>
      <c r="F487" s="179"/>
      <c r="G487" s="179"/>
      <c r="H487" s="179"/>
      <c r="I487" s="103"/>
    </row>
    <row r="488" spans="1:9" ht="30.6" customHeight="1" thickBot="1" x14ac:dyDescent="0.25">
      <c r="A488" s="113"/>
      <c r="B488" s="168" t="s">
        <v>1129</v>
      </c>
      <c r="C488" s="168"/>
      <c r="D488" s="107">
        <v>0.18</v>
      </c>
      <c r="E488" s="108" t="s">
        <v>804</v>
      </c>
      <c r="F488" s="104" t="s">
        <v>1130</v>
      </c>
      <c r="G488" s="169">
        <v>17.66</v>
      </c>
      <c r="H488" s="169"/>
      <c r="I488" s="110">
        <v>3.18</v>
      </c>
    </row>
    <row r="489" spans="1:9" ht="30.6" customHeight="1" thickBot="1" x14ac:dyDescent="0.25">
      <c r="A489" s="113"/>
      <c r="B489" s="168" t="s">
        <v>1131</v>
      </c>
      <c r="C489" s="168"/>
      <c r="D489" s="107">
        <v>0.18</v>
      </c>
      <c r="E489" s="108" t="s">
        <v>804</v>
      </c>
      <c r="F489" s="104" t="s">
        <v>1132</v>
      </c>
      <c r="G489" s="169">
        <v>22.2</v>
      </c>
      <c r="H489" s="169"/>
      <c r="I489" s="110">
        <v>4</v>
      </c>
    </row>
    <row r="490" spans="1:9" ht="15.2" customHeight="1" thickBot="1" x14ac:dyDescent="0.25">
      <c r="A490" s="113"/>
      <c r="B490" s="168" t="s">
        <v>1133</v>
      </c>
      <c r="C490" s="168"/>
      <c r="D490" s="107">
        <v>6.9999999999999999E-4</v>
      </c>
      <c r="E490" s="108" t="s">
        <v>1134</v>
      </c>
      <c r="F490" s="104" t="s">
        <v>1135</v>
      </c>
      <c r="G490" s="169">
        <v>47.9</v>
      </c>
      <c r="H490" s="169"/>
      <c r="I490" s="110">
        <v>0.03</v>
      </c>
    </row>
    <row r="491" spans="1:9" ht="15.2" customHeight="1" thickBot="1" x14ac:dyDescent="0.25">
      <c r="A491" s="113"/>
      <c r="B491" s="168" t="s">
        <v>1146</v>
      </c>
      <c r="C491" s="168"/>
      <c r="D491" s="107">
        <v>1.05</v>
      </c>
      <c r="E491" s="108" t="s">
        <v>161</v>
      </c>
      <c r="F491" s="104" t="s">
        <v>1147</v>
      </c>
      <c r="G491" s="169">
        <v>9.1199999999999992</v>
      </c>
      <c r="H491" s="169"/>
      <c r="I491" s="110">
        <v>9.58</v>
      </c>
    </row>
    <row r="492" spans="1:9" ht="15.2" customHeight="1" thickBot="1" x14ac:dyDescent="0.25">
      <c r="A492" s="113"/>
      <c r="B492" s="168" t="s">
        <v>1136</v>
      </c>
      <c r="C492" s="168"/>
      <c r="D492" s="107">
        <v>0.1</v>
      </c>
      <c r="E492" s="108" t="s">
        <v>1137</v>
      </c>
      <c r="F492" s="104" t="s">
        <v>1138</v>
      </c>
      <c r="G492" s="169">
        <v>8.64</v>
      </c>
      <c r="H492" s="169"/>
      <c r="I492" s="110">
        <v>0.86</v>
      </c>
    </row>
    <row r="493" spans="1:9" ht="15.2" customHeight="1" thickBot="1" x14ac:dyDescent="0.25">
      <c r="A493" s="113"/>
      <c r="B493" s="113"/>
      <c r="C493" s="103"/>
      <c r="D493" s="107">
        <v>31.25</v>
      </c>
      <c r="E493" s="108" t="s">
        <v>798</v>
      </c>
      <c r="F493" s="104" t="s">
        <v>799</v>
      </c>
      <c r="G493" s="169">
        <v>17.649999999999999</v>
      </c>
      <c r="H493" s="170"/>
      <c r="I493" s="111">
        <v>5.52</v>
      </c>
    </row>
    <row r="494" spans="1:9" ht="15.4" customHeight="1" thickBot="1" x14ac:dyDescent="0.25">
      <c r="A494" s="113"/>
      <c r="B494" s="113"/>
      <c r="C494" s="103"/>
      <c r="D494" s="103"/>
      <c r="E494" s="103"/>
      <c r="F494" s="171" t="s">
        <v>989</v>
      </c>
      <c r="G494" s="171"/>
      <c r="H494" s="172">
        <v>23.17</v>
      </c>
      <c r="I494" s="172"/>
    </row>
    <row r="495" spans="1:9" ht="31.7" customHeight="1" thickBot="1" x14ac:dyDescent="0.25">
      <c r="A495" s="178" t="s">
        <v>1148</v>
      </c>
      <c r="B495" s="178"/>
      <c r="C495" s="106" t="s">
        <v>200</v>
      </c>
      <c r="D495" s="179" t="s">
        <v>275</v>
      </c>
      <c r="E495" s="179"/>
      <c r="F495" s="179"/>
      <c r="G495" s="179"/>
      <c r="H495" s="179"/>
      <c r="I495" s="103"/>
    </row>
    <row r="496" spans="1:9" ht="30.6" customHeight="1" thickBot="1" x14ac:dyDescent="0.25">
      <c r="A496" s="113"/>
      <c r="B496" s="168" t="s">
        <v>1149</v>
      </c>
      <c r="C496" s="168"/>
      <c r="D496" s="107">
        <v>0.3987</v>
      </c>
      <c r="E496" s="108" t="s">
        <v>804</v>
      </c>
      <c r="F496" s="104" t="s">
        <v>1130</v>
      </c>
      <c r="G496" s="169">
        <v>18.899999999999999</v>
      </c>
      <c r="H496" s="169"/>
      <c r="I496" s="110">
        <v>7.54</v>
      </c>
    </row>
    <row r="497" spans="1:9" ht="30.6" customHeight="1" thickBot="1" x14ac:dyDescent="0.25">
      <c r="A497" s="113"/>
      <c r="B497" s="168" t="s">
        <v>1150</v>
      </c>
      <c r="C497" s="168"/>
      <c r="D497" s="107">
        <v>0.3987</v>
      </c>
      <c r="E497" s="108" t="s">
        <v>804</v>
      </c>
      <c r="F497" s="104" t="s">
        <v>1132</v>
      </c>
      <c r="G497" s="169">
        <v>23</v>
      </c>
      <c r="H497" s="169"/>
      <c r="I497" s="110">
        <v>9.17</v>
      </c>
    </row>
    <row r="498" spans="1:9" ht="21.4" customHeight="1" thickBot="1" x14ac:dyDescent="0.25">
      <c r="A498" s="113"/>
      <c r="B498" s="168" t="s">
        <v>1151</v>
      </c>
      <c r="C498" s="168"/>
      <c r="D498" s="107">
        <v>2.92E-2</v>
      </c>
      <c r="E498" s="108" t="s">
        <v>200</v>
      </c>
      <c r="F498" s="104" t="s">
        <v>1152</v>
      </c>
      <c r="G498" s="169">
        <v>56.76</v>
      </c>
      <c r="H498" s="169"/>
      <c r="I498" s="110">
        <v>1.66</v>
      </c>
    </row>
    <row r="499" spans="1:9" ht="30.6" customHeight="1" thickBot="1" x14ac:dyDescent="0.25">
      <c r="A499" s="113"/>
      <c r="B499" s="168" t="s">
        <v>1153</v>
      </c>
      <c r="C499" s="168"/>
      <c r="D499" s="107">
        <v>1</v>
      </c>
      <c r="E499" s="108" t="s">
        <v>200</v>
      </c>
      <c r="F499" s="104" t="s">
        <v>1154</v>
      </c>
      <c r="G499" s="169">
        <v>24.36</v>
      </c>
      <c r="H499" s="169"/>
      <c r="I499" s="110">
        <v>24.36</v>
      </c>
    </row>
    <row r="500" spans="1:9" ht="30.6" customHeight="1" thickBot="1" x14ac:dyDescent="0.25">
      <c r="A500" s="113"/>
      <c r="B500" s="168" t="s">
        <v>1155</v>
      </c>
      <c r="C500" s="168"/>
      <c r="D500" s="107">
        <v>4.3999999999999997E-2</v>
      </c>
      <c r="E500" s="108" t="s">
        <v>200</v>
      </c>
      <c r="F500" s="104" t="s">
        <v>1156</v>
      </c>
      <c r="G500" s="169">
        <v>64.290000000000006</v>
      </c>
      <c r="H500" s="169"/>
      <c r="I500" s="110">
        <v>2.83</v>
      </c>
    </row>
    <row r="501" spans="1:9" ht="15.2" customHeight="1" thickBot="1" x14ac:dyDescent="0.25">
      <c r="A501" s="113"/>
      <c r="B501" s="168" t="s">
        <v>1157</v>
      </c>
      <c r="C501" s="168"/>
      <c r="D501" s="107">
        <v>1.54E-2</v>
      </c>
      <c r="E501" s="108" t="s">
        <v>200</v>
      </c>
      <c r="F501" s="104" t="s">
        <v>1158</v>
      </c>
      <c r="G501" s="169">
        <v>1.74</v>
      </c>
      <c r="H501" s="169"/>
      <c r="I501" s="110">
        <v>0.03</v>
      </c>
    </row>
    <row r="502" spans="1:9" ht="15.2" customHeight="1" thickBot="1" x14ac:dyDescent="0.25">
      <c r="A502" s="113"/>
      <c r="B502" s="113"/>
      <c r="C502" s="103"/>
      <c r="D502" s="107">
        <v>31.25</v>
      </c>
      <c r="E502" s="108" t="s">
        <v>798</v>
      </c>
      <c r="F502" s="104" t="s">
        <v>799</v>
      </c>
      <c r="G502" s="169">
        <v>45.59</v>
      </c>
      <c r="H502" s="170"/>
      <c r="I502" s="111">
        <v>14.25</v>
      </c>
    </row>
    <row r="503" spans="1:9" ht="15.4" customHeight="1" thickBot="1" x14ac:dyDescent="0.25">
      <c r="A503" s="113"/>
      <c r="B503" s="113"/>
      <c r="C503" s="103"/>
      <c r="D503" s="103"/>
      <c r="E503" s="103"/>
      <c r="F503" s="171" t="s">
        <v>1042</v>
      </c>
      <c r="G503" s="171"/>
      <c r="H503" s="172">
        <v>59.84</v>
      </c>
      <c r="I503" s="172"/>
    </row>
    <row r="504" spans="1:9" ht="41.25" customHeight="1" thickBot="1" x14ac:dyDescent="0.25">
      <c r="A504" s="178" t="s">
        <v>1159</v>
      </c>
      <c r="B504" s="178"/>
      <c r="C504" s="106" t="s">
        <v>200</v>
      </c>
      <c r="D504" s="179" t="s">
        <v>278</v>
      </c>
      <c r="E504" s="179"/>
      <c r="F504" s="179"/>
      <c r="G504" s="179"/>
      <c r="H504" s="179"/>
      <c r="I504" s="103"/>
    </row>
    <row r="505" spans="1:9" ht="30.6" customHeight="1" thickBot="1" x14ac:dyDescent="0.25">
      <c r="A505" s="113"/>
      <c r="B505" s="168" t="s">
        <v>1149</v>
      </c>
      <c r="C505" s="168"/>
      <c r="D505" s="107">
        <v>8.8300000000000003E-2</v>
      </c>
      <c r="E505" s="108" t="s">
        <v>804</v>
      </c>
      <c r="F505" s="104" t="s">
        <v>1130</v>
      </c>
      <c r="G505" s="169">
        <v>18.899999999999999</v>
      </c>
      <c r="H505" s="169"/>
      <c r="I505" s="110">
        <v>1.67</v>
      </c>
    </row>
    <row r="506" spans="1:9" ht="30.6" customHeight="1" thickBot="1" x14ac:dyDescent="0.25">
      <c r="A506" s="113"/>
      <c r="B506" s="168" t="s">
        <v>1150</v>
      </c>
      <c r="C506" s="168"/>
      <c r="D506" s="107">
        <v>8.8300000000000003E-2</v>
      </c>
      <c r="E506" s="108" t="s">
        <v>804</v>
      </c>
      <c r="F506" s="104" t="s">
        <v>1132</v>
      </c>
      <c r="G506" s="169">
        <v>23</v>
      </c>
      <c r="H506" s="169"/>
      <c r="I506" s="110">
        <v>2.0299999999999998</v>
      </c>
    </row>
    <row r="507" spans="1:9" ht="21.4" customHeight="1" thickBot="1" x14ac:dyDescent="0.25">
      <c r="A507" s="113"/>
      <c r="B507" s="168" t="s">
        <v>1151</v>
      </c>
      <c r="C507" s="168"/>
      <c r="D507" s="107">
        <v>4.8999999999999998E-3</v>
      </c>
      <c r="E507" s="108" t="s">
        <v>200</v>
      </c>
      <c r="F507" s="104" t="s">
        <v>1152</v>
      </c>
      <c r="G507" s="169">
        <v>56.76</v>
      </c>
      <c r="H507" s="169"/>
      <c r="I507" s="110">
        <v>0.28000000000000003</v>
      </c>
    </row>
    <row r="508" spans="1:9" ht="30.6" customHeight="1" thickBot="1" x14ac:dyDescent="0.25">
      <c r="A508" s="113"/>
      <c r="B508" s="168" t="s">
        <v>1160</v>
      </c>
      <c r="C508" s="168"/>
      <c r="D508" s="107">
        <v>1</v>
      </c>
      <c r="E508" s="108" t="s">
        <v>200</v>
      </c>
      <c r="F508" s="104" t="s">
        <v>1161</v>
      </c>
      <c r="G508" s="169">
        <v>2.23</v>
      </c>
      <c r="H508" s="169"/>
      <c r="I508" s="110">
        <v>2.23</v>
      </c>
    </row>
    <row r="509" spans="1:9" ht="39.75" customHeight="1" thickBot="1" x14ac:dyDescent="0.25">
      <c r="A509" s="113"/>
      <c r="B509" s="168" t="s">
        <v>1162</v>
      </c>
      <c r="C509" s="168"/>
      <c r="D509" s="107">
        <v>2.5000000000000001E-2</v>
      </c>
      <c r="E509" s="108" t="s">
        <v>200</v>
      </c>
      <c r="F509" s="104" t="s">
        <v>1163</v>
      </c>
      <c r="G509" s="169">
        <v>23.41</v>
      </c>
      <c r="H509" s="169"/>
      <c r="I509" s="110">
        <v>0.59</v>
      </c>
    </row>
    <row r="510" spans="1:9" ht="30.6" customHeight="1" thickBot="1" x14ac:dyDescent="0.25">
      <c r="A510" s="113"/>
      <c r="B510" s="168" t="s">
        <v>1155</v>
      </c>
      <c r="C510" s="168"/>
      <c r="D510" s="107">
        <v>7.4999999999999997E-3</v>
      </c>
      <c r="E510" s="108" t="s">
        <v>200</v>
      </c>
      <c r="F510" s="104" t="s">
        <v>1156</v>
      </c>
      <c r="G510" s="169">
        <v>64.290000000000006</v>
      </c>
      <c r="H510" s="169"/>
      <c r="I510" s="110">
        <v>0.48</v>
      </c>
    </row>
    <row r="511" spans="1:9" ht="30.6" customHeight="1" thickBot="1" x14ac:dyDescent="0.25">
      <c r="A511" s="113"/>
      <c r="B511" s="168" t="s">
        <v>1164</v>
      </c>
      <c r="C511" s="168"/>
      <c r="D511" s="107">
        <v>1</v>
      </c>
      <c r="E511" s="108" t="s">
        <v>200</v>
      </c>
      <c r="F511" s="104" t="s">
        <v>1165</v>
      </c>
      <c r="G511" s="169">
        <v>3.17</v>
      </c>
      <c r="H511" s="169"/>
      <c r="I511" s="110">
        <v>3.17</v>
      </c>
    </row>
    <row r="512" spans="1:9" ht="15.2" customHeight="1" thickBot="1" x14ac:dyDescent="0.25">
      <c r="A512" s="113"/>
      <c r="B512" s="168" t="s">
        <v>1157</v>
      </c>
      <c r="C512" s="168"/>
      <c r="D512" s="107">
        <v>7.4000000000000003E-3</v>
      </c>
      <c r="E512" s="108" t="s">
        <v>200</v>
      </c>
      <c r="F512" s="104" t="s">
        <v>1158</v>
      </c>
      <c r="G512" s="169">
        <v>1.74</v>
      </c>
      <c r="H512" s="169"/>
      <c r="I512" s="110">
        <v>0.01</v>
      </c>
    </row>
    <row r="513" spans="1:9" ht="15.2" customHeight="1" thickBot="1" x14ac:dyDescent="0.25">
      <c r="A513" s="113"/>
      <c r="B513" s="113"/>
      <c r="C513" s="103"/>
      <c r="D513" s="107">
        <v>31.25</v>
      </c>
      <c r="E513" s="108" t="s">
        <v>798</v>
      </c>
      <c r="F513" s="104" t="s">
        <v>799</v>
      </c>
      <c r="G513" s="169">
        <v>10.46</v>
      </c>
      <c r="H513" s="170"/>
      <c r="I513" s="111">
        <v>3.27</v>
      </c>
    </row>
    <row r="514" spans="1:9" ht="15.4" customHeight="1" thickBot="1" x14ac:dyDescent="0.25">
      <c r="A514" s="113"/>
      <c r="B514" s="113"/>
      <c r="C514" s="103"/>
      <c r="D514" s="103"/>
      <c r="E514" s="103"/>
      <c r="F514" s="171" t="s">
        <v>1042</v>
      </c>
      <c r="G514" s="171"/>
      <c r="H514" s="172">
        <v>13.73</v>
      </c>
      <c r="I514" s="172"/>
    </row>
    <row r="515" spans="1:9" ht="22.15" customHeight="1" thickBot="1" x14ac:dyDescent="0.25">
      <c r="A515" s="178" t="s">
        <v>1166</v>
      </c>
      <c r="B515" s="178"/>
      <c r="C515" s="106" t="s">
        <v>225</v>
      </c>
      <c r="D515" s="179" t="s">
        <v>281</v>
      </c>
      <c r="E515" s="179"/>
      <c r="F515" s="179"/>
      <c r="G515" s="179"/>
      <c r="H515" s="179"/>
      <c r="I515" s="103"/>
    </row>
    <row r="516" spans="1:9" ht="21.4" customHeight="1" thickBot="1" x14ac:dyDescent="0.25">
      <c r="A516" s="113"/>
      <c r="B516" s="168" t="s">
        <v>862</v>
      </c>
      <c r="C516" s="168"/>
      <c r="D516" s="107">
        <v>1.5</v>
      </c>
      <c r="E516" s="108" t="s">
        <v>804</v>
      </c>
      <c r="F516" s="104" t="s">
        <v>812</v>
      </c>
      <c r="G516" s="169">
        <v>19.059999999999999</v>
      </c>
      <c r="H516" s="169"/>
      <c r="I516" s="110">
        <v>28.59</v>
      </c>
    </row>
    <row r="517" spans="1:9" ht="21.4" customHeight="1" thickBot="1" x14ac:dyDescent="0.25">
      <c r="A517" s="113"/>
      <c r="B517" s="168" t="s">
        <v>982</v>
      </c>
      <c r="C517" s="168"/>
      <c r="D517" s="107">
        <v>1.5</v>
      </c>
      <c r="E517" s="108" t="s">
        <v>804</v>
      </c>
      <c r="F517" s="104" t="s">
        <v>880</v>
      </c>
      <c r="G517" s="169">
        <v>23.77</v>
      </c>
      <c r="H517" s="169"/>
      <c r="I517" s="110">
        <v>35.659999999999997</v>
      </c>
    </row>
    <row r="518" spans="1:9" ht="30.6" customHeight="1" thickBot="1" x14ac:dyDescent="0.25">
      <c r="A518" s="113"/>
      <c r="B518" s="168" t="s">
        <v>1149</v>
      </c>
      <c r="C518" s="168"/>
      <c r="D518" s="107">
        <v>1</v>
      </c>
      <c r="E518" s="108" t="s">
        <v>804</v>
      </c>
      <c r="F518" s="104" t="s">
        <v>1130</v>
      </c>
      <c r="G518" s="169">
        <v>18.899999999999999</v>
      </c>
      <c r="H518" s="169"/>
      <c r="I518" s="110">
        <v>18.899999999999999</v>
      </c>
    </row>
    <row r="519" spans="1:9" ht="30.6" customHeight="1" thickBot="1" x14ac:dyDescent="0.25">
      <c r="A519" s="113"/>
      <c r="B519" s="168" t="s">
        <v>1150</v>
      </c>
      <c r="C519" s="168"/>
      <c r="D519" s="107">
        <v>1</v>
      </c>
      <c r="E519" s="108" t="s">
        <v>804</v>
      </c>
      <c r="F519" s="104" t="s">
        <v>1132</v>
      </c>
      <c r="G519" s="169">
        <v>23</v>
      </c>
      <c r="H519" s="169"/>
      <c r="I519" s="110">
        <v>23</v>
      </c>
    </row>
    <row r="520" spans="1:9" ht="30.6" customHeight="1" thickBot="1" x14ac:dyDescent="0.25">
      <c r="A520" s="113"/>
      <c r="B520" s="168" t="s">
        <v>1083</v>
      </c>
      <c r="C520" s="168"/>
      <c r="D520" s="107">
        <v>2E-3</v>
      </c>
      <c r="E520" s="108" t="s">
        <v>92</v>
      </c>
      <c r="F520" s="104" t="s">
        <v>1084</v>
      </c>
      <c r="G520" s="169">
        <v>82.51</v>
      </c>
      <c r="H520" s="169"/>
      <c r="I520" s="110">
        <v>0.17</v>
      </c>
    </row>
    <row r="521" spans="1:9" ht="21.4" customHeight="1" thickBot="1" x14ac:dyDescent="0.25">
      <c r="A521" s="113"/>
      <c r="B521" s="168" t="s">
        <v>1089</v>
      </c>
      <c r="C521" s="168"/>
      <c r="D521" s="107">
        <v>2</v>
      </c>
      <c r="E521" s="108" t="s">
        <v>126</v>
      </c>
      <c r="F521" s="104" t="s">
        <v>1090</v>
      </c>
      <c r="G521" s="169">
        <v>1.07</v>
      </c>
      <c r="H521" s="169"/>
      <c r="I521" s="110">
        <v>2.14</v>
      </c>
    </row>
    <row r="522" spans="1:9" ht="39.75" customHeight="1" thickBot="1" x14ac:dyDescent="0.25">
      <c r="A522" s="113"/>
      <c r="B522" s="168" t="s">
        <v>1167</v>
      </c>
      <c r="C522" s="168"/>
      <c r="D522" s="107">
        <v>1</v>
      </c>
      <c r="E522" s="108" t="s">
        <v>200</v>
      </c>
      <c r="F522" s="104" t="s">
        <v>1168</v>
      </c>
      <c r="G522" s="169">
        <v>382.23</v>
      </c>
      <c r="H522" s="169"/>
      <c r="I522" s="110">
        <v>382.23</v>
      </c>
    </row>
    <row r="523" spans="1:9" ht="15.2" customHeight="1" thickBot="1" x14ac:dyDescent="0.25">
      <c r="A523" s="113"/>
      <c r="B523" s="113"/>
      <c r="C523" s="103"/>
      <c r="D523" s="107">
        <v>31.25</v>
      </c>
      <c r="E523" s="108" t="s">
        <v>798</v>
      </c>
      <c r="F523" s="104" t="s">
        <v>799</v>
      </c>
      <c r="G523" s="169">
        <v>490.69</v>
      </c>
      <c r="H523" s="170"/>
      <c r="I523" s="111">
        <v>153.34</v>
      </c>
    </row>
    <row r="524" spans="1:9" ht="15.4" customHeight="1" thickBot="1" x14ac:dyDescent="0.25">
      <c r="A524" s="113"/>
      <c r="B524" s="113"/>
      <c r="C524" s="103"/>
      <c r="D524" s="103"/>
      <c r="E524" s="103"/>
      <c r="F524" s="171" t="s">
        <v>1097</v>
      </c>
      <c r="G524" s="171"/>
      <c r="H524" s="172">
        <v>644.03</v>
      </c>
      <c r="I524" s="172"/>
    </row>
    <row r="525" spans="1:9" ht="22.15" customHeight="1" thickBot="1" x14ac:dyDescent="0.25">
      <c r="A525" s="178" t="s">
        <v>1169</v>
      </c>
      <c r="B525" s="178"/>
      <c r="C525" s="106" t="s">
        <v>200</v>
      </c>
      <c r="D525" s="179" t="s">
        <v>284</v>
      </c>
      <c r="E525" s="179"/>
      <c r="F525" s="179"/>
      <c r="G525" s="179"/>
      <c r="H525" s="179"/>
      <c r="I525" s="103"/>
    </row>
    <row r="526" spans="1:9" ht="21.4" customHeight="1" thickBot="1" x14ac:dyDescent="0.25">
      <c r="A526" s="113"/>
      <c r="B526" s="168" t="s">
        <v>1170</v>
      </c>
      <c r="C526" s="168"/>
      <c r="D526" s="107">
        <v>0.13159999999999999</v>
      </c>
      <c r="E526" s="108" t="s">
        <v>804</v>
      </c>
      <c r="F526" s="104" t="s">
        <v>1171</v>
      </c>
      <c r="G526" s="169">
        <v>23.58</v>
      </c>
      <c r="H526" s="169"/>
      <c r="I526" s="110">
        <v>3.1</v>
      </c>
    </row>
    <row r="527" spans="1:9" ht="21.4" customHeight="1" thickBot="1" x14ac:dyDescent="0.25">
      <c r="A527" s="113"/>
      <c r="B527" s="168" t="s">
        <v>862</v>
      </c>
      <c r="C527" s="168"/>
      <c r="D527" s="107">
        <v>4.2099999999999999E-2</v>
      </c>
      <c r="E527" s="108" t="s">
        <v>804</v>
      </c>
      <c r="F527" s="104" t="s">
        <v>812</v>
      </c>
      <c r="G527" s="169">
        <v>19.059999999999999</v>
      </c>
      <c r="H527" s="169"/>
      <c r="I527" s="110">
        <v>0.8</v>
      </c>
    </row>
    <row r="528" spans="1:9" ht="30.6" customHeight="1" thickBot="1" x14ac:dyDescent="0.25">
      <c r="A528" s="113"/>
      <c r="B528" s="168" t="s">
        <v>1172</v>
      </c>
      <c r="C528" s="168"/>
      <c r="D528" s="107">
        <v>1</v>
      </c>
      <c r="E528" s="108" t="s">
        <v>200</v>
      </c>
      <c r="F528" s="104" t="s">
        <v>1173</v>
      </c>
      <c r="G528" s="169">
        <v>13.79</v>
      </c>
      <c r="H528" s="169"/>
      <c r="I528" s="110">
        <v>13.79</v>
      </c>
    </row>
    <row r="529" spans="1:9" ht="39.75" customHeight="1" thickBot="1" x14ac:dyDescent="0.25">
      <c r="A529" s="113"/>
      <c r="B529" s="168" t="s">
        <v>1162</v>
      </c>
      <c r="C529" s="168"/>
      <c r="D529" s="107">
        <v>4.3799999999999999E-2</v>
      </c>
      <c r="E529" s="108" t="s">
        <v>200</v>
      </c>
      <c r="F529" s="104" t="s">
        <v>1163</v>
      </c>
      <c r="G529" s="169">
        <v>23.41</v>
      </c>
      <c r="H529" s="169"/>
      <c r="I529" s="110">
        <v>1.03</v>
      </c>
    </row>
    <row r="530" spans="1:9" ht="30.6" customHeight="1" thickBot="1" x14ac:dyDescent="0.25">
      <c r="A530" s="113"/>
      <c r="B530" s="168" t="s">
        <v>1174</v>
      </c>
      <c r="C530" s="168"/>
      <c r="D530" s="107">
        <v>1</v>
      </c>
      <c r="E530" s="108" t="s">
        <v>200</v>
      </c>
      <c r="F530" s="104" t="s">
        <v>1175</v>
      </c>
      <c r="G530" s="169">
        <v>68.61</v>
      </c>
      <c r="H530" s="169"/>
      <c r="I530" s="110">
        <v>68.61</v>
      </c>
    </row>
    <row r="531" spans="1:9" ht="15.2" customHeight="1" thickBot="1" x14ac:dyDescent="0.25">
      <c r="A531" s="113"/>
      <c r="B531" s="113"/>
      <c r="C531" s="103"/>
      <c r="D531" s="107">
        <v>31.25</v>
      </c>
      <c r="E531" s="108" t="s">
        <v>798</v>
      </c>
      <c r="F531" s="104" t="s">
        <v>799</v>
      </c>
      <c r="G531" s="169">
        <v>87.33</v>
      </c>
      <c r="H531" s="170"/>
      <c r="I531" s="111">
        <v>27.29</v>
      </c>
    </row>
    <row r="532" spans="1:9" ht="15.4" customHeight="1" thickBot="1" x14ac:dyDescent="0.25">
      <c r="A532" s="113"/>
      <c r="B532" s="113"/>
      <c r="C532" s="103"/>
      <c r="D532" s="103"/>
      <c r="E532" s="103"/>
      <c r="F532" s="171" t="s">
        <v>1042</v>
      </c>
      <c r="G532" s="171"/>
      <c r="H532" s="172">
        <v>114.62</v>
      </c>
      <c r="I532" s="172"/>
    </row>
    <row r="533" spans="1:9" ht="31.7" customHeight="1" thickBot="1" x14ac:dyDescent="0.25">
      <c r="A533" s="178" t="s">
        <v>1176</v>
      </c>
      <c r="B533" s="178"/>
      <c r="C533" s="106" t="s">
        <v>200</v>
      </c>
      <c r="D533" s="179" t="s">
        <v>287</v>
      </c>
      <c r="E533" s="179"/>
      <c r="F533" s="179"/>
      <c r="G533" s="179"/>
      <c r="H533" s="179"/>
      <c r="I533" s="103"/>
    </row>
    <row r="534" spans="1:9" ht="30.6" customHeight="1" thickBot="1" x14ac:dyDescent="0.25">
      <c r="A534" s="113"/>
      <c r="B534" s="168" t="s">
        <v>1149</v>
      </c>
      <c r="C534" s="168"/>
      <c r="D534" s="107">
        <v>0.2172</v>
      </c>
      <c r="E534" s="108" t="s">
        <v>804</v>
      </c>
      <c r="F534" s="104" t="s">
        <v>1130</v>
      </c>
      <c r="G534" s="169">
        <v>18.899999999999999</v>
      </c>
      <c r="H534" s="169"/>
      <c r="I534" s="110">
        <v>4.1100000000000003</v>
      </c>
    </row>
    <row r="535" spans="1:9" ht="30.6" customHeight="1" thickBot="1" x14ac:dyDescent="0.25">
      <c r="A535" s="113"/>
      <c r="B535" s="168" t="s">
        <v>1150</v>
      </c>
      <c r="C535" s="168"/>
      <c r="D535" s="107">
        <v>0.2172</v>
      </c>
      <c r="E535" s="108" t="s">
        <v>804</v>
      </c>
      <c r="F535" s="104" t="s">
        <v>1132</v>
      </c>
      <c r="G535" s="169">
        <v>23</v>
      </c>
      <c r="H535" s="169"/>
      <c r="I535" s="110">
        <v>5</v>
      </c>
    </row>
    <row r="536" spans="1:9" ht="30.6" customHeight="1" thickBot="1" x14ac:dyDescent="0.25">
      <c r="A536" s="113"/>
      <c r="B536" s="168" t="s">
        <v>1177</v>
      </c>
      <c r="C536" s="168"/>
      <c r="D536" s="107">
        <v>2</v>
      </c>
      <c r="E536" s="108" t="s">
        <v>200</v>
      </c>
      <c r="F536" s="104" t="s">
        <v>1178</v>
      </c>
      <c r="G536" s="169">
        <v>3.95</v>
      </c>
      <c r="H536" s="169"/>
      <c r="I536" s="110">
        <v>7.9</v>
      </c>
    </row>
    <row r="537" spans="1:9" ht="21.4" customHeight="1" thickBot="1" x14ac:dyDescent="0.25">
      <c r="A537" s="113"/>
      <c r="B537" s="168" t="s">
        <v>1179</v>
      </c>
      <c r="C537" s="168"/>
      <c r="D537" s="107">
        <v>1</v>
      </c>
      <c r="E537" s="108" t="s">
        <v>200</v>
      </c>
      <c r="F537" s="104" t="s">
        <v>1180</v>
      </c>
      <c r="G537" s="169">
        <v>24.52</v>
      </c>
      <c r="H537" s="169"/>
      <c r="I537" s="110">
        <v>24.52</v>
      </c>
    </row>
    <row r="538" spans="1:9" ht="39.75" customHeight="1" thickBot="1" x14ac:dyDescent="0.25">
      <c r="A538" s="113"/>
      <c r="B538" s="168" t="s">
        <v>1162</v>
      </c>
      <c r="C538" s="168"/>
      <c r="D538" s="107">
        <v>0.115</v>
      </c>
      <c r="E538" s="108" t="s">
        <v>200</v>
      </c>
      <c r="F538" s="104" t="s">
        <v>1163</v>
      </c>
      <c r="G538" s="169">
        <v>23.41</v>
      </c>
      <c r="H538" s="169"/>
      <c r="I538" s="110">
        <v>2.69</v>
      </c>
    </row>
    <row r="539" spans="1:9" ht="15.2" customHeight="1" thickBot="1" x14ac:dyDescent="0.25">
      <c r="A539" s="113"/>
      <c r="B539" s="113"/>
      <c r="C539" s="103"/>
      <c r="D539" s="107">
        <v>31.25</v>
      </c>
      <c r="E539" s="108" t="s">
        <v>798</v>
      </c>
      <c r="F539" s="104" t="s">
        <v>799</v>
      </c>
      <c r="G539" s="169">
        <v>44.22</v>
      </c>
      <c r="H539" s="170"/>
      <c r="I539" s="111">
        <v>13.82</v>
      </c>
    </row>
    <row r="540" spans="1:9" ht="15.4" customHeight="1" thickBot="1" x14ac:dyDescent="0.25">
      <c r="A540" s="113"/>
      <c r="B540" s="113"/>
      <c r="C540" s="103"/>
      <c r="D540" s="103"/>
      <c r="E540" s="103"/>
      <c r="F540" s="171" t="s">
        <v>1042</v>
      </c>
      <c r="G540" s="171"/>
      <c r="H540" s="172">
        <v>58.04</v>
      </c>
      <c r="I540" s="172"/>
    </row>
    <row r="541" spans="1:9" ht="31.7" customHeight="1" thickBot="1" x14ac:dyDescent="0.25">
      <c r="A541" s="178" t="s">
        <v>1181</v>
      </c>
      <c r="B541" s="178"/>
      <c r="C541" s="106" t="s">
        <v>200</v>
      </c>
      <c r="D541" s="179" t="s">
        <v>290</v>
      </c>
      <c r="E541" s="179"/>
      <c r="F541" s="179"/>
      <c r="G541" s="179"/>
      <c r="H541" s="179"/>
      <c r="I541" s="103"/>
    </row>
    <row r="542" spans="1:9" ht="30.6" customHeight="1" thickBot="1" x14ac:dyDescent="0.25">
      <c r="A542" s="113"/>
      <c r="B542" s="168" t="s">
        <v>1149</v>
      </c>
      <c r="C542" s="168"/>
      <c r="D542" s="107">
        <v>0.13789999999999999</v>
      </c>
      <c r="E542" s="108" t="s">
        <v>804</v>
      </c>
      <c r="F542" s="104" t="s">
        <v>1130</v>
      </c>
      <c r="G542" s="169">
        <v>18.899999999999999</v>
      </c>
      <c r="H542" s="169"/>
      <c r="I542" s="110">
        <v>2.61</v>
      </c>
    </row>
    <row r="543" spans="1:9" ht="30.6" customHeight="1" thickBot="1" x14ac:dyDescent="0.25">
      <c r="A543" s="113"/>
      <c r="B543" s="168" t="s">
        <v>1150</v>
      </c>
      <c r="C543" s="168"/>
      <c r="D543" s="107">
        <v>0.13789999999999999</v>
      </c>
      <c r="E543" s="108" t="s">
        <v>804</v>
      </c>
      <c r="F543" s="104" t="s">
        <v>1132</v>
      </c>
      <c r="G543" s="169">
        <v>23</v>
      </c>
      <c r="H543" s="169"/>
      <c r="I543" s="110">
        <v>3.17</v>
      </c>
    </row>
    <row r="544" spans="1:9" ht="30.6" customHeight="1" thickBot="1" x14ac:dyDescent="0.25">
      <c r="A544" s="113"/>
      <c r="B544" s="168" t="s">
        <v>1160</v>
      </c>
      <c r="C544" s="168"/>
      <c r="D544" s="107">
        <v>2</v>
      </c>
      <c r="E544" s="108" t="s">
        <v>200</v>
      </c>
      <c r="F544" s="104" t="s">
        <v>1161</v>
      </c>
      <c r="G544" s="169">
        <v>2.23</v>
      </c>
      <c r="H544" s="169"/>
      <c r="I544" s="110">
        <v>4.46</v>
      </c>
    </row>
    <row r="545" spans="1:9" ht="21.4" customHeight="1" thickBot="1" x14ac:dyDescent="0.25">
      <c r="A545" s="113"/>
      <c r="B545" s="168" t="s">
        <v>1182</v>
      </c>
      <c r="C545" s="168"/>
      <c r="D545" s="107">
        <v>1</v>
      </c>
      <c r="E545" s="108" t="s">
        <v>200</v>
      </c>
      <c r="F545" s="104" t="s">
        <v>1183</v>
      </c>
      <c r="G545" s="169">
        <v>12.08</v>
      </c>
      <c r="H545" s="169"/>
      <c r="I545" s="110">
        <v>12.08</v>
      </c>
    </row>
    <row r="546" spans="1:9" ht="39.75" customHeight="1" thickBot="1" x14ac:dyDescent="0.25">
      <c r="A546" s="113"/>
      <c r="B546" s="168" t="s">
        <v>1162</v>
      </c>
      <c r="C546" s="168"/>
      <c r="D546" s="107">
        <v>0.05</v>
      </c>
      <c r="E546" s="108" t="s">
        <v>200</v>
      </c>
      <c r="F546" s="104" t="s">
        <v>1163</v>
      </c>
      <c r="G546" s="169">
        <v>23.41</v>
      </c>
      <c r="H546" s="169"/>
      <c r="I546" s="110">
        <v>1.17</v>
      </c>
    </row>
    <row r="547" spans="1:9" ht="15.2" customHeight="1" thickBot="1" x14ac:dyDescent="0.25">
      <c r="A547" s="113"/>
      <c r="B547" s="113"/>
      <c r="C547" s="103"/>
      <c r="D547" s="107">
        <v>31.25</v>
      </c>
      <c r="E547" s="108" t="s">
        <v>798</v>
      </c>
      <c r="F547" s="104" t="s">
        <v>799</v>
      </c>
      <c r="G547" s="169">
        <v>23.49</v>
      </c>
      <c r="H547" s="170"/>
      <c r="I547" s="111">
        <v>7.34</v>
      </c>
    </row>
    <row r="548" spans="1:9" ht="15.4" customHeight="1" thickBot="1" x14ac:dyDescent="0.25">
      <c r="A548" s="113"/>
      <c r="B548" s="113"/>
      <c r="C548" s="103"/>
      <c r="D548" s="103"/>
      <c r="E548" s="103"/>
      <c r="F548" s="171" t="s">
        <v>1042</v>
      </c>
      <c r="G548" s="171"/>
      <c r="H548" s="172">
        <v>30.83</v>
      </c>
      <c r="I548" s="172"/>
    </row>
    <row r="549" spans="1:9" ht="22.15" customHeight="1" thickBot="1" x14ac:dyDescent="0.25">
      <c r="A549" s="178" t="s">
        <v>1184</v>
      </c>
      <c r="B549" s="178"/>
      <c r="C549" s="106" t="s">
        <v>200</v>
      </c>
      <c r="D549" s="179" t="s">
        <v>293</v>
      </c>
      <c r="E549" s="179"/>
      <c r="F549" s="179"/>
      <c r="G549" s="179"/>
      <c r="H549" s="179"/>
      <c r="I549" s="103"/>
    </row>
    <row r="550" spans="1:9" ht="21.4" customHeight="1" thickBot="1" x14ac:dyDescent="0.25">
      <c r="A550" s="113"/>
      <c r="B550" s="168" t="s">
        <v>1170</v>
      </c>
      <c r="C550" s="168"/>
      <c r="D550" s="107">
        <v>0.2631</v>
      </c>
      <c r="E550" s="108" t="s">
        <v>804</v>
      </c>
      <c r="F550" s="104" t="s">
        <v>1171</v>
      </c>
      <c r="G550" s="169">
        <v>23.58</v>
      </c>
      <c r="H550" s="169"/>
      <c r="I550" s="110">
        <v>6.2</v>
      </c>
    </row>
    <row r="551" spans="1:9" ht="21.4" customHeight="1" thickBot="1" x14ac:dyDescent="0.25">
      <c r="A551" s="113"/>
      <c r="B551" s="168" t="s">
        <v>862</v>
      </c>
      <c r="C551" s="168"/>
      <c r="D551" s="107">
        <v>8.4199999999999997E-2</v>
      </c>
      <c r="E551" s="108" t="s">
        <v>804</v>
      </c>
      <c r="F551" s="104" t="s">
        <v>812</v>
      </c>
      <c r="G551" s="169">
        <v>19.059999999999999</v>
      </c>
      <c r="H551" s="169"/>
      <c r="I551" s="110">
        <v>1.6</v>
      </c>
    </row>
    <row r="552" spans="1:9" ht="30.6" customHeight="1" thickBot="1" x14ac:dyDescent="0.25">
      <c r="A552" s="113"/>
      <c r="B552" s="168" t="s">
        <v>1172</v>
      </c>
      <c r="C552" s="168"/>
      <c r="D552" s="107">
        <v>1</v>
      </c>
      <c r="E552" s="108" t="s">
        <v>200</v>
      </c>
      <c r="F552" s="104" t="s">
        <v>1173</v>
      </c>
      <c r="G552" s="169">
        <v>13.79</v>
      </c>
      <c r="H552" s="169"/>
      <c r="I552" s="110">
        <v>13.79</v>
      </c>
    </row>
    <row r="553" spans="1:9" ht="30.6" customHeight="1" thickBot="1" x14ac:dyDescent="0.25">
      <c r="A553" s="113"/>
      <c r="B553" s="168" t="s">
        <v>1185</v>
      </c>
      <c r="C553" s="168"/>
      <c r="D553" s="107">
        <v>1</v>
      </c>
      <c r="E553" s="108" t="s">
        <v>200</v>
      </c>
      <c r="F553" s="104" t="s">
        <v>1186</v>
      </c>
      <c r="G553" s="169">
        <v>132.38</v>
      </c>
      <c r="H553" s="169"/>
      <c r="I553" s="110">
        <v>132.38</v>
      </c>
    </row>
    <row r="554" spans="1:9" ht="39.75" customHeight="1" thickBot="1" x14ac:dyDescent="0.25">
      <c r="A554" s="113"/>
      <c r="B554" s="168" t="s">
        <v>1162</v>
      </c>
      <c r="C554" s="168"/>
      <c r="D554" s="107">
        <v>8.7499999999999994E-2</v>
      </c>
      <c r="E554" s="108" t="s">
        <v>200</v>
      </c>
      <c r="F554" s="104" t="s">
        <v>1163</v>
      </c>
      <c r="G554" s="169">
        <v>23.41</v>
      </c>
      <c r="H554" s="169"/>
      <c r="I554" s="110">
        <v>2.0499999999999998</v>
      </c>
    </row>
    <row r="555" spans="1:9" ht="15.2" customHeight="1" thickBot="1" x14ac:dyDescent="0.25">
      <c r="A555" s="113"/>
      <c r="B555" s="113"/>
      <c r="C555" s="103"/>
      <c r="D555" s="107">
        <v>31.25</v>
      </c>
      <c r="E555" s="108" t="s">
        <v>798</v>
      </c>
      <c r="F555" s="104" t="s">
        <v>799</v>
      </c>
      <c r="G555" s="169">
        <v>156.02000000000001</v>
      </c>
      <c r="H555" s="170"/>
      <c r="I555" s="111">
        <v>48.76</v>
      </c>
    </row>
    <row r="556" spans="1:9" ht="15.4" customHeight="1" thickBot="1" x14ac:dyDescent="0.25">
      <c r="A556" s="113"/>
      <c r="B556" s="113"/>
      <c r="C556" s="103"/>
      <c r="D556" s="103"/>
      <c r="E556" s="103"/>
      <c r="F556" s="171" t="s">
        <v>1042</v>
      </c>
      <c r="G556" s="171"/>
      <c r="H556" s="172">
        <v>204.78</v>
      </c>
      <c r="I556" s="172"/>
    </row>
    <row r="557" spans="1:9" ht="22.15" customHeight="1" thickBot="1" x14ac:dyDescent="0.25">
      <c r="A557" s="178" t="s">
        <v>1187</v>
      </c>
      <c r="B557" s="178"/>
      <c r="C557" s="106" t="s">
        <v>200</v>
      </c>
      <c r="D557" s="179" t="s">
        <v>298</v>
      </c>
      <c r="E557" s="179"/>
      <c r="F557" s="179"/>
      <c r="G557" s="179"/>
      <c r="H557" s="179"/>
      <c r="I557" s="103"/>
    </row>
    <row r="558" spans="1:9" ht="21.4" customHeight="1" thickBot="1" x14ac:dyDescent="0.25">
      <c r="A558" s="113"/>
      <c r="B558" s="168" t="s">
        <v>1170</v>
      </c>
      <c r="C558" s="168"/>
      <c r="D558" s="107">
        <v>0.25240000000000001</v>
      </c>
      <c r="E558" s="108" t="s">
        <v>804</v>
      </c>
      <c r="F558" s="104" t="s">
        <v>1171</v>
      </c>
      <c r="G558" s="169">
        <v>23.58</v>
      </c>
      <c r="H558" s="169"/>
      <c r="I558" s="110">
        <v>5.95</v>
      </c>
    </row>
    <row r="559" spans="1:9" ht="21.4" customHeight="1" thickBot="1" x14ac:dyDescent="0.25">
      <c r="A559" s="113"/>
      <c r="B559" s="168" t="s">
        <v>862</v>
      </c>
      <c r="C559" s="168"/>
      <c r="D559" s="107">
        <v>8.0799999999999997E-2</v>
      </c>
      <c r="E559" s="108" t="s">
        <v>804</v>
      </c>
      <c r="F559" s="104" t="s">
        <v>812</v>
      </c>
      <c r="G559" s="169">
        <v>19.059999999999999</v>
      </c>
      <c r="H559" s="169"/>
      <c r="I559" s="110">
        <v>1.54</v>
      </c>
    </row>
    <row r="560" spans="1:9" ht="30.6" customHeight="1" thickBot="1" x14ac:dyDescent="0.25">
      <c r="A560" s="113"/>
      <c r="B560" s="168" t="s">
        <v>1188</v>
      </c>
      <c r="C560" s="168"/>
      <c r="D560" s="107">
        <v>1</v>
      </c>
      <c r="E560" s="108" t="s">
        <v>200</v>
      </c>
      <c r="F560" s="104" t="s">
        <v>1189</v>
      </c>
      <c r="G560" s="169">
        <v>4.3899999999999997</v>
      </c>
      <c r="H560" s="169"/>
      <c r="I560" s="110">
        <v>4.3899999999999997</v>
      </c>
    </row>
    <row r="561" spans="1:9" ht="30.6" customHeight="1" thickBot="1" x14ac:dyDescent="0.25">
      <c r="A561" s="113"/>
      <c r="B561" s="168" t="s">
        <v>1190</v>
      </c>
      <c r="C561" s="168"/>
      <c r="D561" s="107">
        <v>1</v>
      </c>
      <c r="E561" s="108" t="s">
        <v>200</v>
      </c>
      <c r="F561" s="104" t="s">
        <v>1191</v>
      </c>
      <c r="G561" s="169">
        <v>57.78</v>
      </c>
      <c r="H561" s="169"/>
      <c r="I561" s="110">
        <v>57.78</v>
      </c>
    </row>
    <row r="562" spans="1:9" ht="39.75" customHeight="1" thickBot="1" x14ac:dyDescent="0.25">
      <c r="A562" s="113"/>
      <c r="B562" s="168" t="s">
        <v>1162</v>
      </c>
      <c r="C562" s="168"/>
      <c r="D562" s="107">
        <v>6.25E-2</v>
      </c>
      <c r="E562" s="108" t="s">
        <v>200</v>
      </c>
      <c r="F562" s="104" t="s">
        <v>1163</v>
      </c>
      <c r="G562" s="169">
        <v>23.41</v>
      </c>
      <c r="H562" s="169"/>
      <c r="I562" s="110">
        <v>1.46</v>
      </c>
    </row>
    <row r="563" spans="1:9" ht="15.2" customHeight="1" thickBot="1" x14ac:dyDescent="0.25">
      <c r="A563" s="113"/>
      <c r="B563" s="113"/>
      <c r="C563" s="103"/>
      <c r="D563" s="107">
        <v>31.25</v>
      </c>
      <c r="E563" s="108" t="s">
        <v>798</v>
      </c>
      <c r="F563" s="104" t="s">
        <v>799</v>
      </c>
      <c r="G563" s="169">
        <v>71.12</v>
      </c>
      <c r="H563" s="170"/>
      <c r="I563" s="111">
        <v>22.23</v>
      </c>
    </row>
    <row r="564" spans="1:9" ht="15.4" customHeight="1" thickBot="1" x14ac:dyDescent="0.25">
      <c r="A564" s="113"/>
      <c r="B564" s="113"/>
      <c r="C564" s="103"/>
      <c r="D564" s="103"/>
      <c r="E564" s="103"/>
      <c r="F564" s="171" t="s">
        <v>1042</v>
      </c>
      <c r="G564" s="171"/>
      <c r="H564" s="172">
        <v>93.35</v>
      </c>
      <c r="I564" s="172"/>
    </row>
    <row r="565" spans="1:9" ht="22.15" customHeight="1" thickBot="1" x14ac:dyDescent="0.25">
      <c r="A565" s="178" t="s">
        <v>1192</v>
      </c>
      <c r="B565" s="178"/>
      <c r="C565" s="106" t="s">
        <v>200</v>
      </c>
      <c r="D565" s="179" t="s">
        <v>298</v>
      </c>
      <c r="E565" s="179"/>
      <c r="F565" s="179"/>
      <c r="G565" s="179"/>
      <c r="H565" s="179"/>
      <c r="I565" s="103"/>
    </row>
    <row r="566" spans="1:9" ht="21.4" customHeight="1" thickBot="1" x14ac:dyDescent="0.25">
      <c r="A566" s="113"/>
      <c r="B566" s="168" t="s">
        <v>1170</v>
      </c>
      <c r="C566" s="168"/>
      <c r="D566" s="107">
        <v>0.25240000000000001</v>
      </c>
      <c r="E566" s="108" t="s">
        <v>804</v>
      </c>
      <c r="F566" s="104" t="s">
        <v>1171</v>
      </c>
      <c r="G566" s="169">
        <v>23.58</v>
      </c>
      <c r="H566" s="169"/>
      <c r="I566" s="110">
        <v>5.95</v>
      </c>
    </row>
    <row r="567" spans="1:9" ht="21.4" customHeight="1" thickBot="1" x14ac:dyDescent="0.25">
      <c r="A567" s="113"/>
      <c r="B567" s="168" t="s">
        <v>862</v>
      </c>
      <c r="C567" s="168"/>
      <c r="D567" s="107">
        <v>8.0799999999999997E-2</v>
      </c>
      <c r="E567" s="108" t="s">
        <v>804</v>
      </c>
      <c r="F567" s="104" t="s">
        <v>812</v>
      </c>
      <c r="G567" s="169">
        <v>19.059999999999999</v>
      </c>
      <c r="H567" s="169"/>
      <c r="I567" s="110">
        <v>1.54</v>
      </c>
    </row>
    <row r="568" spans="1:9" ht="30.6" customHeight="1" thickBot="1" x14ac:dyDescent="0.25">
      <c r="A568" s="113"/>
      <c r="B568" s="168" t="s">
        <v>1188</v>
      </c>
      <c r="C568" s="168"/>
      <c r="D568" s="107">
        <v>1</v>
      </c>
      <c r="E568" s="108" t="s">
        <v>200</v>
      </c>
      <c r="F568" s="104" t="s">
        <v>1189</v>
      </c>
      <c r="G568" s="169">
        <v>4.3899999999999997</v>
      </c>
      <c r="H568" s="169"/>
      <c r="I568" s="110">
        <v>4.3899999999999997</v>
      </c>
    </row>
    <row r="569" spans="1:9" ht="30.6" customHeight="1" thickBot="1" x14ac:dyDescent="0.25">
      <c r="A569" s="113"/>
      <c r="B569" s="168" t="s">
        <v>1190</v>
      </c>
      <c r="C569" s="168"/>
      <c r="D569" s="107">
        <v>1</v>
      </c>
      <c r="E569" s="108" t="s">
        <v>200</v>
      </c>
      <c r="F569" s="104" t="s">
        <v>1191</v>
      </c>
      <c r="G569" s="169">
        <v>57.78</v>
      </c>
      <c r="H569" s="169"/>
      <c r="I569" s="110">
        <v>57.78</v>
      </c>
    </row>
    <row r="570" spans="1:9" ht="39.75" customHeight="1" thickBot="1" x14ac:dyDescent="0.25">
      <c r="A570" s="113"/>
      <c r="B570" s="168" t="s">
        <v>1162</v>
      </c>
      <c r="C570" s="168"/>
      <c r="D570" s="107">
        <v>6.25E-2</v>
      </c>
      <c r="E570" s="108" t="s">
        <v>200</v>
      </c>
      <c r="F570" s="104" t="s">
        <v>1163</v>
      </c>
      <c r="G570" s="169">
        <v>23.41</v>
      </c>
      <c r="H570" s="169"/>
      <c r="I570" s="110">
        <v>1.46</v>
      </c>
    </row>
    <row r="571" spans="1:9" ht="15.2" customHeight="1" thickBot="1" x14ac:dyDescent="0.25">
      <c r="A571" s="113"/>
      <c r="B571" s="113"/>
      <c r="C571" s="103"/>
      <c r="D571" s="107">
        <v>31.25</v>
      </c>
      <c r="E571" s="108" t="s">
        <v>798</v>
      </c>
      <c r="F571" s="104" t="s">
        <v>799</v>
      </c>
      <c r="G571" s="169">
        <v>71.12</v>
      </c>
      <c r="H571" s="170"/>
      <c r="I571" s="111">
        <v>22.23</v>
      </c>
    </row>
    <row r="572" spans="1:9" ht="15.4" customHeight="1" thickBot="1" x14ac:dyDescent="0.25">
      <c r="A572" s="113"/>
      <c r="B572" s="113"/>
      <c r="C572" s="103"/>
      <c r="D572" s="103"/>
      <c r="E572" s="103"/>
      <c r="F572" s="171" t="s">
        <v>1042</v>
      </c>
      <c r="G572" s="171"/>
      <c r="H572" s="172">
        <v>93.35</v>
      </c>
      <c r="I572" s="172"/>
    </row>
    <row r="573" spans="1:9" ht="31.7" customHeight="1" thickBot="1" x14ac:dyDescent="0.25">
      <c r="A573" s="178" t="s">
        <v>1193</v>
      </c>
      <c r="B573" s="178"/>
      <c r="C573" s="106" t="s">
        <v>200</v>
      </c>
      <c r="D573" s="179" t="s">
        <v>301</v>
      </c>
      <c r="E573" s="179"/>
      <c r="F573" s="179"/>
      <c r="G573" s="179"/>
      <c r="H573" s="179"/>
      <c r="I573" s="103"/>
    </row>
    <row r="574" spans="1:9" ht="30.6" customHeight="1" thickBot="1" x14ac:dyDescent="0.25">
      <c r="A574" s="113"/>
      <c r="B574" s="168" t="s">
        <v>1149</v>
      </c>
      <c r="C574" s="168"/>
      <c r="D574" s="107">
        <v>0.2172</v>
      </c>
      <c r="E574" s="108" t="s">
        <v>804</v>
      </c>
      <c r="F574" s="104" t="s">
        <v>1130</v>
      </c>
      <c r="G574" s="169">
        <v>18.899999999999999</v>
      </c>
      <c r="H574" s="169"/>
      <c r="I574" s="110">
        <v>4.1100000000000003</v>
      </c>
    </row>
    <row r="575" spans="1:9" ht="30.6" customHeight="1" thickBot="1" x14ac:dyDescent="0.25">
      <c r="A575" s="113"/>
      <c r="B575" s="168" t="s">
        <v>1150</v>
      </c>
      <c r="C575" s="168"/>
      <c r="D575" s="107">
        <v>0.2172</v>
      </c>
      <c r="E575" s="108" t="s">
        <v>804</v>
      </c>
      <c r="F575" s="104" t="s">
        <v>1132</v>
      </c>
      <c r="G575" s="169">
        <v>23</v>
      </c>
      <c r="H575" s="169"/>
      <c r="I575" s="110">
        <v>5</v>
      </c>
    </row>
    <row r="576" spans="1:9" ht="30.6" customHeight="1" thickBot="1" x14ac:dyDescent="0.25">
      <c r="A576" s="113"/>
      <c r="B576" s="168" t="s">
        <v>1177</v>
      </c>
      <c r="C576" s="168"/>
      <c r="D576" s="107">
        <v>2</v>
      </c>
      <c r="E576" s="108" t="s">
        <v>200</v>
      </c>
      <c r="F576" s="104" t="s">
        <v>1178</v>
      </c>
      <c r="G576" s="169">
        <v>3.95</v>
      </c>
      <c r="H576" s="169"/>
      <c r="I576" s="110">
        <v>7.9</v>
      </c>
    </row>
    <row r="577" spans="1:9" ht="30.6" customHeight="1" thickBot="1" x14ac:dyDescent="0.25">
      <c r="A577" s="113"/>
      <c r="B577" s="168" t="s">
        <v>1194</v>
      </c>
      <c r="C577" s="168"/>
      <c r="D577" s="107">
        <v>1</v>
      </c>
      <c r="E577" s="108" t="s">
        <v>200</v>
      </c>
      <c r="F577" s="104" t="s">
        <v>1195</v>
      </c>
      <c r="G577" s="169">
        <v>9.61</v>
      </c>
      <c r="H577" s="169"/>
      <c r="I577" s="110">
        <v>9.61</v>
      </c>
    </row>
    <row r="578" spans="1:9" ht="39.75" customHeight="1" thickBot="1" x14ac:dyDescent="0.25">
      <c r="A578" s="113"/>
      <c r="B578" s="168" t="s">
        <v>1162</v>
      </c>
      <c r="C578" s="168"/>
      <c r="D578" s="107">
        <v>0.115</v>
      </c>
      <c r="E578" s="108" t="s">
        <v>200</v>
      </c>
      <c r="F578" s="104" t="s">
        <v>1163</v>
      </c>
      <c r="G578" s="169">
        <v>23.41</v>
      </c>
      <c r="H578" s="169"/>
      <c r="I578" s="110">
        <v>2.69</v>
      </c>
    </row>
    <row r="579" spans="1:9" ht="15.2" customHeight="1" thickBot="1" x14ac:dyDescent="0.25">
      <c r="A579" s="113"/>
      <c r="B579" s="113"/>
      <c r="C579" s="103"/>
      <c r="D579" s="107">
        <v>31.25</v>
      </c>
      <c r="E579" s="108" t="s">
        <v>798</v>
      </c>
      <c r="F579" s="104" t="s">
        <v>799</v>
      </c>
      <c r="G579" s="169">
        <v>29.31</v>
      </c>
      <c r="H579" s="170"/>
      <c r="I579" s="111">
        <v>9.16</v>
      </c>
    </row>
    <row r="580" spans="1:9" ht="15.4" customHeight="1" thickBot="1" x14ac:dyDescent="0.25">
      <c r="A580" s="113"/>
      <c r="B580" s="113"/>
      <c r="C580" s="103"/>
      <c r="D580" s="103"/>
      <c r="E580" s="103"/>
      <c r="F580" s="171" t="s">
        <v>1042</v>
      </c>
      <c r="G580" s="171"/>
      <c r="H580" s="172">
        <v>38.47</v>
      </c>
      <c r="I580" s="172"/>
    </row>
    <row r="581" spans="1:9" ht="31.7" customHeight="1" thickBot="1" x14ac:dyDescent="0.25">
      <c r="A581" s="178" t="s">
        <v>1196</v>
      </c>
      <c r="B581" s="178"/>
      <c r="C581" s="106" t="s">
        <v>200</v>
      </c>
      <c r="D581" s="179" t="s">
        <v>304</v>
      </c>
      <c r="E581" s="179"/>
      <c r="F581" s="179"/>
      <c r="G581" s="179"/>
      <c r="H581" s="179"/>
      <c r="I581" s="103"/>
    </row>
    <row r="582" spans="1:9" ht="30.6" customHeight="1" thickBot="1" x14ac:dyDescent="0.25">
      <c r="A582" s="113"/>
      <c r="B582" s="168" t="s">
        <v>1149</v>
      </c>
      <c r="C582" s="168"/>
      <c r="D582" s="107">
        <v>0.13789999999999999</v>
      </c>
      <c r="E582" s="108" t="s">
        <v>804</v>
      </c>
      <c r="F582" s="104" t="s">
        <v>1130</v>
      </c>
      <c r="G582" s="169">
        <v>18.899999999999999</v>
      </c>
      <c r="H582" s="169"/>
      <c r="I582" s="110">
        <v>2.61</v>
      </c>
    </row>
    <row r="583" spans="1:9" ht="30.6" customHeight="1" thickBot="1" x14ac:dyDescent="0.25">
      <c r="A583" s="113"/>
      <c r="B583" s="168" t="s">
        <v>1150</v>
      </c>
      <c r="C583" s="168"/>
      <c r="D583" s="107">
        <v>0.13789999999999999</v>
      </c>
      <c r="E583" s="108" t="s">
        <v>804</v>
      </c>
      <c r="F583" s="104" t="s">
        <v>1132</v>
      </c>
      <c r="G583" s="169">
        <v>23</v>
      </c>
      <c r="H583" s="169"/>
      <c r="I583" s="110">
        <v>3.17</v>
      </c>
    </row>
    <row r="584" spans="1:9" ht="30.6" customHeight="1" thickBot="1" x14ac:dyDescent="0.25">
      <c r="A584" s="113"/>
      <c r="B584" s="168" t="s">
        <v>1160</v>
      </c>
      <c r="C584" s="168"/>
      <c r="D584" s="107">
        <v>2</v>
      </c>
      <c r="E584" s="108" t="s">
        <v>200</v>
      </c>
      <c r="F584" s="104" t="s">
        <v>1161</v>
      </c>
      <c r="G584" s="169">
        <v>2.23</v>
      </c>
      <c r="H584" s="169"/>
      <c r="I584" s="110">
        <v>4.46</v>
      </c>
    </row>
    <row r="585" spans="1:9" ht="30.6" customHeight="1" thickBot="1" x14ac:dyDescent="0.25">
      <c r="A585" s="113"/>
      <c r="B585" s="168" t="s">
        <v>1197</v>
      </c>
      <c r="C585" s="168"/>
      <c r="D585" s="107">
        <v>1</v>
      </c>
      <c r="E585" s="108" t="s">
        <v>200</v>
      </c>
      <c r="F585" s="104" t="s">
        <v>1198</v>
      </c>
      <c r="G585" s="169">
        <v>3.96</v>
      </c>
      <c r="H585" s="169"/>
      <c r="I585" s="110">
        <v>3.96</v>
      </c>
    </row>
    <row r="586" spans="1:9" ht="39.75" customHeight="1" thickBot="1" x14ac:dyDescent="0.25">
      <c r="A586" s="113"/>
      <c r="B586" s="168" t="s">
        <v>1162</v>
      </c>
      <c r="C586" s="168"/>
      <c r="D586" s="107">
        <v>0.05</v>
      </c>
      <c r="E586" s="108" t="s">
        <v>200</v>
      </c>
      <c r="F586" s="104" t="s">
        <v>1163</v>
      </c>
      <c r="G586" s="169">
        <v>23.41</v>
      </c>
      <c r="H586" s="169"/>
      <c r="I586" s="110">
        <v>1.17</v>
      </c>
    </row>
    <row r="587" spans="1:9" ht="15.2" customHeight="1" thickBot="1" x14ac:dyDescent="0.25">
      <c r="A587" s="113"/>
      <c r="B587" s="113"/>
      <c r="C587" s="103"/>
      <c r="D587" s="107">
        <v>31.25</v>
      </c>
      <c r="E587" s="108" t="s">
        <v>798</v>
      </c>
      <c r="F587" s="104" t="s">
        <v>799</v>
      </c>
      <c r="G587" s="169">
        <v>15.37</v>
      </c>
      <c r="H587" s="170"/>
      <c r="I587" s="111">
        <v>4.8</v>
      </c>
    </row>
    <row r="588" spans="1:9" ht="15.4" customHeight="1" thickBot="1" x14ac:dyDescent="0.25">
      <c r="A588" s="113"/>
      <c r="B588" s="113"/>
      <c r="C588" s="103"/>
      <c r="D588" s="103"/>
      <c r="E588" s="103"/>
      <c r="F588" s="171" t="s">
        <v>1042</v>
      </c>
      <c r="G588" s="171"/>
      <c r="H588" s="172">
        <v>20.170000000000002</v>
      </c>
      <c r="I588" s="172"/>
    </row>
    <row r="589" spans="1:9" ht="31.7" customHeight="1" thickBot="1" x14ac:dyDescent="0.25">
      <c r="A589" s="178" t="s">
        <v>1199</v>
      </c>
      <c r="B589" s="178"/>
      <c r="C589" s="106" t="s">
        <v>200</v>
      </c>
      <c r="D589" s="179" t="s">
        <v>307</v>
      </c>
      <c r="E589" s="179"/>
      <c r="F589" s="179"/>
      <c r="G589" s="179"/>
      <c r="H589" s="179"/>
      <c r="I589" s="103"/>
    </row>
    <row r="590" spans="1:9" ht="30.6" customHeight="1" thickBot="1" x14ac:dyDescent="0.25">
      <c r="A590" s="113"/>
      <c r="B590" s="168" t="s">
        <v>1149</v>
      </c>
      <c r="C590" s="168"/>
      <c r="D590" s="107">
        <v>0.127</v>
      </c>
      <c r="E590" s="108" t="s">
        <v>804</v>
      </c>
      <c r="F590" s="104" t="s">
        <v>1130</v>
      </c>
      <c r="G590" s="169">
        <v>18.899999999999999</v>
      </c>
      <c r="H590" s="169"/>
      <c r="I590" s="110">
        <v>2.4</v>
      </c>
    </row>
    <row r="591" spans="1:9" ht="30.6" customHeight="1" thickBot="1" x14ac:dyDescent="0.25">
      <c r="A591" s="113"/>
      <c r="B591" s="168" t="s">
        <v>1150</v>
      </c>
      <c r="C591" s="168"/>
      <c r="D591" s="107">
        <v>0.127</v>
      </c>
      <c r="E591" s="108" t="s">
        <v>804</v>
      </c>
      <c r="F591" s="104" t="s">
        <v>1132</v>
      </c>
      <c r="G591" s="169">
        <v>23</v>
      </c>
      <c r="H591" s="169"/>
      <c r="I591" s="110">
        <v>2.92</v>
      </c>
    </row>
    <row r="592" spans="1:9" ht="21.4" customHeight="1" thickBot="1" x14ac:dyDescent="0.25">
      <c r="A592" s="113"/>
      <c r="B592" s="168" t="s">
        <v>1151</v>
      </c>
      <c r="C592" s="168"/>
      <c r="D592" s="107">
        <v>9.9000000000000008E-3</v>
      </c>
      <c r="E592" s="108" t="s">
        <v>200</v>
      </c>
      <c r="F592" s="104" t="s">
        <v>1152</v>
      </c>
      <c r="G592" s="169">
        <v>56.76</v>
      </c>
      <c r="H592" s="169"/>
      <c r="I592" s="110">
        <v>0.56000000000000005</v>
      </c>
    </row>
    <row r="593" spans="1:9" ht="30.6" customHeight="1" thickBot="1" x14ac:dyDescent="0.25">
      <c r="A593" s="113"/>
      <c r="B593" s="168" t="s">
        <v>1200</v>
      </c>
      <c r="C593" s="168"/>
      <c r="D593" s="107">
        <v>1</v>
      </c>
      <c r="E593" s="108" t="s">
        <v>200</v>
      </c>
      <c r="F593" s="104" t="s">
        <v>1201</v>
      </c>
      <c r="G593" s="169">
        <v>2.44</v>
      </c>
      <c r="H593" s="169"/>
      <c r="I593" s="110">
        <v>2.44</v>
      </c>
    </row>
    <row r="594" spans="1:9" ht="30.6" customHeight="1" thickBot="1" x14ac:dyDescent="0.25">
      <c r="A594" s="113"/>
      <c r="B594" s="168" t="s">
        <v>1155</v>
      </c>
      <c r="C594" s="168"/>
      <c r="D594" s="107">
        <v>1.4999999999999999E-2</v>
      </c>
      <c r="E594" s="108" t="s">
        <v>200</v>
      </c>
      <c r="F594" s="104" t="s">
        <v>1156</v>
      </c>
      <c r="G594" s="169">
        <v>64.290000000000006</v>
      </c>
      <c r="H594" s="169"/>
      <c r="I594" s="110">
        <v>0.96</v>
      </c>
    </row>
    <row r="595" spans="1:9" ht="15.2" customHeight="1" thickBot="1" x14ac:dyDescent="0.25">
      <c r="A595" s="113"/>
      <c r="B595" s="168" t="s">
        <v>1157</v>
      </c>
      <c r="C595" s="168"/>
      <c r="D595" s="107">
        <v>7.1000000000000004E-3</v>
      </c>
      <c r="E595" s="108" t="s">
        <v>200</v>
      </c>
      <c r="F595" s="104" t="s">
        <v>1158</v>
      </c>
      <c r="G595" s="169">
        <v>1.74</v>
      </c>
      <c r="H595" s="169"/>
      <c r="I595" s="110">
        <v>0.01</v>
      </c>
    </row>
    <row r="596" spans="1:9" ht="15.2" customHeight="1" thickBot="1" x14ac:dyDescent="0.25">
      <c r="A596" s="113"/>
      <c r="B596" s="113"/>
      <c r="C596" s="103"/>
      <c r="D596" s="107">
        <v>31.25</v>
      </c>
      <c r="E596" s="108" t="s">
        <v>798</v>
      </c>
      <c r="F596" s="104" t="s">
        <v>799</v>
      </c>
      <c r="G596" s="169">
        <v>9.2899999999999991</v>
      </c>
      <c r="H596" s="170"/>
      <c r="I596" s="111">
        <v>2.9</v>
      </c>
    </row>
    <row r="597" spans="1:9" ht="15.4" customHeight="1" thickBot="1" x14ac:dyDescent="0.25">
      <c r="A597" s="113"/>
      <c r="B597" s="113"/>
      <c r="C597" s="103"/>
      <c r="D597" s="103"/>
      <c r="E597" s="103"/>
      <c r="F597" s="171" t="s">
        <v>1042</v>
      </c>
      <c r="G597" s="171"/>
      <c r="H597" s="172">
        <v>12.19</v>
      </c>
      <c r="I597" s="172"/>
    </row>
    <row r="598" spans="1:9" ht="31.7" customHeight="1" thickBot="1" x14ac:dyDescent="0.25">
      <c r="A598" s="178" t="s">
        <v>1202</v>
      </c>
      <c r="B598" s="178"/>
      <c r="C598" s="106" t="s">
        <v>200</v>
      </c>
      <c r="D598" s="179" t="s">
        <v>310</v>
      </c>
      <c r="E598" s="179"/>
      <c r="F598" s="179"/>
      <c r="G598" s="179"/>
      <c r="H598" s="179"/>
      <c r="I598" s="103"/>
    </row>
    <row r="599" spans="1:9" ht="30.6" customHeight="1" thickBot="1" x14ac:dyDescent="0.25">
      <c r="A599" s="113"/>
      <c r="B599" s="168" t="s">
        <v>1149</v>
      </c>
      <c r="C599" s="168"/>
      <c r="D599" s="107">
        <v>0.36049999999999999</v>
      </c>
      <c r="E599" s="108" t="s">
        <v>804</v>
      </c>
      <c r="F599" s="104" t="s">
        <v>1130</v>
      </c>
      <c r="G599" s="169">
        <v>18.899999999999999</v>
      </c>
      <c r="H599" s="169"/>
      <c r="I599" s="110">
        <v>6.81</v>
      </c>
    </row>
    <row r="600" spans="1:9" ht="30.6" customHeight="1" thickBot="1" x14ac:dyDescent="0.25">
      <c r="A600" s="113"/>
      <c r="B600" s="168" t="s">
        <v>1150</v>
      </c>
      <c r="C600" s="168"/>
      <c r="D600" s="107">
        <v>0.36049999999999999</v>
      </c>
      <c r="E600" s="108" t="s">
        <v>804</v>
      </c>
      <c r="F600" s="104" t="s">
        <v>1132</v>
      </c>
      <c r="G600" s="169">
        <v>23</v>
      </c>
      <c r="H600" s="169"/>
      <c r="I600" s="110">
        <v>8.2899999999999991</v>
      </c>
    </row>
    <row r="601" spans="1:9" ht="30.6" customHeight="1" thickBot="1" x14ac:dyDescent="0.25">
      <c r="A601" s="113"/>
      <c r="B601" s="168" t="s">
        <v>1172</v>
      </c>
      <c r="C601" s="168"/>
      <c r="D601" s="107">
        <v>2</v>
      </c>
      <c r="E601" s="108" t="s">
        <v>200</v>
      </c>
      <c r="F601" s="104" t="s">
        <v>1173</v>
      </c>
      <c r="G601" s="169">
        <v>13.79</v>
      </c>
      <c r="H601" s="169"/>
      <c r="I601" s="110">
        <v>27.58</v>
      </c>
    </row>
    <row r="602" spans="1:9" ht="39.75" customHeight="1" thickBot="1" x14ac:dyDescent="0.25">
      <c r="A602" s="113"/>
      <c r="B602" s="168" t="s">
        <v>1162</v>
      </c>
      <c r="C602" s="168"/>
      <c r="D602" s="107">
        <v>0.17499999999999999</v>
      </c>
      <c r="E602" s="108" t="s">
        <v>200</v>
      </c>
      <c r="F602" s="104" t="s">
        <v>1163</v>
      </c>
      <c r="G602" s="169">
        <v>23.41</v>
      </c>
      <c r="H602" s="169"/>
      <c r="I602" s="110">
        <v>4.0999999999999996</v>
      </c>
    </row>
    <row r="603" spans="1:9" ht="30.6" customHeight="1" thickBot="1" x14ac:dyDescent="0.25">
      <c r="A603" s="113"/>
      <c r="B603" s="168" t="s">
        <v>1203</v>
      </c>
      <c r="C603" s="168"/>
      <c r="D603" s="107">
        <v>1</v>
      </c>
      <c r="E603" s="108" t="s">
        <v>200</v>
      </c>
      <c r="F603" s="104" t="s">
        <v>1204</v>
      </c>
      <c r="G603" s="169">
        <v>63.34</v>
      </c>
      <c r="H603" s="169"/>
      <c r="I603" s="110">
        <v>63.34</v>
      </c>
    </row>
    <row r="604" spans="1:9" ht="15.2" customHeight="1" thickBot="1" x14ac:dyDescent="0.25">
      <c r="A604" s="113"/>
      <c r="B604" s="113"/>
      <c r="C604" s="103"/>
      <c r="D604" s="107">
        <v>31.25</v>
      </c>
      <c r="E604" s="108" t="s">
        <v>798</v>
      </c>
      <c r="F604" s="104" t="s">
        <v>799</v>
      </c>
      <c r="G604" s="169">
        <v>110.12</v>
      </c>
      <c r="H604" s="170"/>
      <c r="I604" s="111">
        <v>34.409999999999997</v>
      </c>
    </row>
    <row r="605" spans="1:9" ht="15.4" customHeight="1" thickBot="1" x14ac:dyDescent="0.25">
      <c r="A605" s="113"/>
      <c r="B605" s="113"/>
      <c r="C605" s="103"/>
      <c r="D605" s="103"/>
      <c r="E605" s="103"/>
      <c r="F605" s="171" t="s">
        <v>1042</v>
      </c>
      <c r="G605" s="171"/>
      <c r="H605" s="172">
        <v>144.53</v>
      </c>
      <c r="I605" s="172"/>
    </row>
    <row r="606" spans="1:9" ht="31.7" customHeight="1" thickBot="1" x14ac:dyDescent="0.25">
      <c r="A606" s="178" t="s">
        <v>1205</v>
      </c>
      <c r="B606" s="178"/>
      <c r="C606" s="106" t="s">
        <v>200</v>
      </c>
      <c r="D606" s="179" t="s">
        <v>313</v>
      </c>
      <c r="E606" s="179"/>
      <c r="F606" s="179"/>
      <c r="G606" s="179"/>
      <c r="H606" s="179"/>
      <c r="I606" s="103"/>
    </row>
    <row r="607" spans="1:9" ht="30.6" customHeight="1" thickBot="1" x14ac:dyDescent="0.25">
      <c r="A607" s="113"/>
      <c r="B607" s="168" t="s">
        <v>1149</v>
      </c>
      <c r="C607" s="168"/>
      <c r="D607" s="107">
        <v>0.2172</v>
      </c>
      <c r="E607" s="108" t="s">
        <v>804</v>
      </c>
      <c r="F607" s="104" t="s">
        <v>1130</v>
      </c>
      <c r="G607" s="169">
        <v>18.899999999999999</v>
      </c>
      <c r="H607" s="169"/>
      <c r="I607" s="110">
        <v>4.1100000000000003</v>
      </c>
    </row>
    <row r="608" spans="1:9" ht="30.6" customHeight="1" thickBot="1" x14ac:dyDescent="0.25">
      <c r="A608" s="113"/>
      <c r="B608" s="168" t="s">
        <v>1150</v>
      </c>
      <c r="C608" s="168"/>
      <c r="D608" s="107">
        <v>0.2172</v>
      </c>
      <c r="E608" s="108" t="s">
        <v>804</v>
      </c>
      <c r="F608" s="104" t="s">
        <v>1132</v>
      </c>
      <c r="G608" s="169">
        <v>23</v>
      </c>
      <c r="H608" s="169"/>
      <c r="I608" s="110">
        <v>5</v>
      </c>
    </row>
    <row r="609" spans="1:9" ht="30.6" customHeight="1" thickBot="1" x14ac:dyDescent="0.25">
      <c r="A609" s="113"/>
      <c r="B609" s="168" t="s">
        <v>1177</v>
      </c>
      <c r="C609" s="168"/>
      <c r="D609" s="107">
        <v>2</v>
      </c>
      <c r="E609" s="108" t="s">
        <v>200</v>
      </c>
      <c r="F609" s="104" t="s">
        <v>1178</v>
      </c>
      <c r="G609" s="169">
        <v>3.95</v>
      </c>
      <c r="H609" s="169"/>
      <c r="I609" s="110">
        <v>7.9</v>
      </c>
    </row>
    <row r="610" spans="1:9" ht="30.6" customHeight="1" thickBot="1" x14ac:dyDescent="0.25">
      <c r="A610" s="113"/>
      <c r="B610" s="168" t="s">
        <v>1206</v>
      </c>
      <c r="C610" s="168"/>
      <c r="D610" s="107">
        <v>1</v>
      </c>
      <c r="E610" s="108" t="s">
        <v>200</v>
      </c>
      <c r="F610" s="104" t="s">
        <v>1207</v>
      </c>
      <c r="G610" s="169">
        <v>8.74</v>
      </c>
      <c r="H610" s="169"/>
      <c r="I610" s="110">
        <v>8.74</v>
      </c>
    </row>
    <row r="611" spans="1:9" ht="39.75" customHeight="1" thickBot="1" x14ac:dyDescent="0.25">
      <c r="A611" s="113"/>
      <c r="B611" s="168" t="s">
        <v>1162</v>
      </c>
      <c r="C611" s="168"/>
      <c r="D611" s="107">
        <v>0.115</v>
      </c>
      <c r="E611" s="108" t="s">
        <v>200</v>
      </c>
      <c r="F611" s="104" t="s">
        <v>1163</v>
      </c>
      <c r="G611" s="169">
        <v>23.41</v>
      </c>
      <c r="H611" s="169"/>
      <c r="I611" s="110">
        <v>2.69</v>
      </c>
    </row>
    <row r="612" spans="1:9" ht="15.2" customHeight="1" thickBot="1" x14ac:dyDescent="0.25">
      <c r="A612" s="113"/>
      <c r="B612" s="113"/>
      <c r="C612" s="103"/>
      <c r="D612" s="107">
        <v>31.25</v>
      </c>
      <c r="E612" s="108" t="s">
        <v>798</v>
      </c>
      <c r="F612" s="104" t="s">
        <v>799</v>
      </c>
      <c r="G612" s="169">
        <v>28.44</v>
      </c>
      <c r="H612" s="170"/>
      <c r="I612" s="111">
        <v>8.89</v>
      </c>
    </row>
    <row r="613" spans="1:9" ht="15.4" customHeight="1" thickBot="1" x14ac:dyDescent="0.25">
      <c r="A613" s="113"/>
      <c r="B613" s="113"/>
      <c r="C613" s="103"/>
      <c r="D613" s="103"/>
      <c r="E613" s="103"/>
      <c r="F613" s="171" t="s">
        <v>1042</v>
      </c>
      <c r="G613" s="171"/>
      <c r="H613" s="172">
        <v>37.33</v>
      </c>
      <c r="I613" s="172"/>
    </row>
    <row r="614" spans="1:9" ht="31.7" customHeight="1" thickBot="1" x14ac:dyDescent="0.25">
      <c r="A614" s="178" t="s">
        <v>1208</v>
      </c>
      <c r="B614" s="178"/>
      <c r="C614" s="106" t="s">
        <v>200</v>
      </c>
      <c r="D614" s="179" t="s">
        <v>316</v>
      </c>
      <c r="E614" s="179"/>
      <c r="F614" s="179"/>
      <c r="G614" s="179"/>
      <c r="H614" s="179"/>
      <c r="I614" s="103"/>
    </row>
    <row r="615" spans="1:9" ht="30.6" customHeight="1" thickBot="1" x14ac:dyDescent="0.25">
      <c r="A615" s="113"/>
      <c r="B615" s="168" t="s">
        <v>1149</v>
      </c>
      <c r="C615" s="168"/>
      <c r="D615" s="107">
        <v>0.13789999999999999</v>
      </c>
      <c r="E615" s="108" t="s">
        <v>804</v>
      </c>
      <c r="F615" s="104" t="s">
        <v>1130</v>
      </c>
      <c r="G615" s="169">
        <v>18.899999999999999</v>
      </c>
      <c r="H615" s="169"/>
      <c r="I615" s="110">
        <v>2.61</v>
      </c>
    </row>
    <row r="616" spans="1:9" ht="30.6" customHeight="1" thickBot="1" x14ac:dyDescent="0.25">
      <c r="A616" s="113"/>
      <c r="B616" s="168" t="s">
        <v>1150</v>
      </c>
      <c r="C616" s="168"/>
      <c r="D616" s="107">
        <v>0.13789999999999999</v>
      </c>
      <c r="E616" s="108" t="s">
        <v>804</v>
      </c>
      <c r="F616" s="104" t="s">
        <v>1132</v>
      </c>
      <c r="G616" s="169">
        <v>23</v>
      </c>
      <c r="H616" s="169"/>
      <c r="I616" s="110">
        <v>3.17</v>
      </c>
    </row>
    <row r="617" spans="1:9" ht="30.6" customHeight="1" thickBot="1" x14ac:dyDescent="0.25">
      <c r="A617" s="113"/>
      <c r="B617" s="168" t="s">
        <v>1160</v>
      </c>
      <c r="C617" s="168"/>
      <c r="D617" s="107">
        <v>2</v>
      </c>
      <c r="E617" s="108" t="s">
        <v>200</v>
      </c>
      <c r="F617" s="104" t="s">
        <v>1161</v>
      </c>
      <c r="G617" s="169">
        <v>2.23</v>
      </c>
      <c r="H617" s="169"/>
      <c r="I617" s="110">
        <v>4.46</v>
      </c>
    </row>
    <row r="618" spans="1:9" ht="30.6" customHeight="1" thickBot="1" x14ac:dyDescent="0.25">
      <c r="A618" s="113"/>
      <c r="B618" s="168" t="s">
        <v>1209</v>
      </c>
      <c r="C618" s="168"/>
      <c r="D618" s="107">
        <v>1</v>
      </c>
      <c r="E618" s="108" t="s">
        <v>200</v>
      </c>
      <c r="F618" s="104" t="s">
        <v>1210</v>
      </c>
      <c r="G618" s="169">
        <v>3.19</v>
      </c>
      <c r="H618" s="169"/>
      <c r="I618" s="110">
        <v>3.19</v>
      </c>
    </row>
    <row r="619" spans="1:9" ht="39.75" customHeight="1" thickBot="1" x14ac:dyDescent="0.25">
      <c r="A619" s="113"/>
      <c r="B619" s="168" t="s">
        <v>1162</v>
      </c>
      <c r="C619" s="168"/>
      <c r="D619" s="107">
        <v>0.05</v>
      </c>
      <c r="E619" s="108" t="s">
        <v>200</v>
      </c>
      <c r="F619" s="104" t="s">
        <v>1163</v>
      </c>
      <c r="G619" s="169">
        <v>23.41</v>
      </c>
      <c r="H619" s="169"/>
      <c r="I619" s="110">
        <v>1.17</v>
      </c>
    </row>
    <row r="620" spans="1:9" ht="15.2" customHeight="1" thickBot="1" x14ac:dyDescent="0.25">
      <c r="A620" s="113"/>
      <c r="B620" s="113"/>
      <c r="C620" s="103"/>
      <c r="D620" s="107">
        <v>31.25</v>
      </c>
      <c r="E620" s="108" t="s">
        <v>798</v>
      </c>
      <c r="F620" s="104" t="s">
        <v>799</v>
      </c>
      <c r="G620" s="169">
        <v>14.6</v>
      </c>
      <c r="H620" s="170"/>
      <c r="I620" s="111">
        <v>4.5599999999999996</v>
      </c>
    </row>
    <row r="621" spans="1:9" ht="15.4" customHeight="1" thickBot="1" x14ac:dyDescent="0.25">
      <c r="A621" s="113"/>
      <c r="B621" s="113"/>
      <c r="C621" s="103"/>
      <c r="D621" s="103"/>
      <c r="E621" s="103"/>
      <c r="F621" s="171" t="s">
        <v>1042</v>
      </c>
      <c r="G621" s="171"/>
      <c r="H621" s="172">
        <v>19.16</v>
      </c>
      <c r="I621" s="172"/>
    </row>
    <row r="622" spans="1:9" ht="31.7" customHeight="1" thickBot="1" x14ac:dyDescent="0.25">
      <c r="A622" s="178" t="s">
        <v>1211</v>
      </c>
      <c r="B622" s="178"/>
      <c r="C622" s="106" t="s">
        <v>200</v>
      </c>
      <c r="D622" s="179" t="s">
        <v>319</v>
      </c>
      <c r="E622" s="179"/>
      <c r="F622" s="179"/>
      <c r="G622" s="179"/>
      <c r="H622" s="179"/>
      <c r="I622" s="103"/>
    </row>
    <row r="623" spans="1:9" ht="30.6" customHeight="1" thickBot="1" x14ac:dyDescent="0.25">
      <c r="A623" s="113"/>
      <c r="B623" s="168" t="s">
        <v>1149</v>
      </c>
      <c r="C623" s="168"/>
      <c r="D623" s="107">
        <v>0.127</v>
      </c>
      <c r="E623" s="108" t="s">
        <v>804</v>
      </c>
      <c r="F623" s="104" t="s">
        <v>1130</v>
      </c>
      <c r="G623" s="169">
        <v>18.899999999999999</v>
      </c>
      <c r="H623" s="169"/>
      <c r="I623" s="110">
        <v>2.4</v>
      </c>
    </row>
    <row r="624" spans="1:9" ht="30.6" customHeight="1" thickBot="1" x14ac:dyDescent="0.25">
      <c r="A624" s="113"/>
      <c r="B624" s="168" t="s">
        <v>1150</v>
      </c>
      <c r="C624" s="168"/>
      <c r="D624" s="107">
        <v>0.127</v>
      </c>
      <c r="E624" s="108" t="s">
        <v>804</v>
      </c>
      <c r="F624" s="104" t="s">
        <v>1132</v>
      </c>
      <c r="G624" s="169">
        <v>23</v>
      </c>
      <c r="H624" s="169"/>
      <c r="I624" s="110">
        <v>2.92</v>
      </c>
    </row>
    <row r="625" spans="1:9" ht="21.4" customHeight="1" thickBot="1" x14ac:dyDescent="0.25">
      <c r="A625" s="113"/>
      <c r="B625" s="168" t="s">
        <v>1151</v>
      </c>
      <c r="C625" s="168"/>
      <c r="D625" s="107">
        <v>9.9000000000000008E-3</v>
      </c>
      <c r="E625" s="108" t="s">
        <v>200</v>
      </c>
      <c r="F625" s="104" t="s">
        <v>1152</v>
      </c>
      <c r="G625" s="169">
        <v>56.76</v>
      </c>
      <c r="H625" s="169"/>
      <c r="I625" s="110">
        <v>0.56000000000000005</v>
      </c>
    </row>
    <row r="626" spans="1:9" ht="30.6" customHeight="1" thickBot="1" x14ac:dyDescent="0.25">
      <c r="A626" s="113"/>
      <c r="B626" s="168" t="s">
        <v>1212</v>
      </c>
      <c r="C626" s="168"/>
      <c r="D626" s="107">
        <v>1</v>
      </c>
      <c r="E626" s="108" t="s">
        <v>200</v>
      </c>
      <c r="F626" s="104" t="s">
        <v>1213</v>
      </c>
      <c r="G626" s="169">
        <v>2.19</v>
      </c>
      <c r="H626" s="169"/>
      <c r="I626" s="110">
        <v>2.19</v>
      </c>
    </row>
    <row r="627" spans="1:9" ht="30.6" customHeight="1" thickBot="1" x14ac:dyDescent="0.25">
      <c r="A627" s="113"/>
      <c r="B627" s="168" t="s">
        <v>1155</v>
      </c>
      <c r="C627" s="168"/>
      <c r="D627" s="107">
        <v>1.4999999999999999E-2</v>
      </c>
      <c r="E627" s="108" t="s">
        <v>200</v>
      </c>
      <c r="F627" s="104" t="s">
        <v>1156</v>
      </c>
      <c r="G627" s="169">
        <v>64.290000000000006</v>
      </c>
      <c r="H627" s="169"/>
      <c r="I627" s="110">
        <v>0.96</v>
      </c>
    </row>
    <row r="628" spans="1:9" ht="15.2" customHeight="1" thickBot="1" x14ac:dyDescent="0.25">
      <c r="A628" s="113"/>
      <c r="B628" s="168" t="s">
        <v>1157</v>
      </c>
      <c r="C628" s="168"/>
      <c r="D628" s="107">
        <v>7.1000000000000004E-3</v>
      </c>
      <c r="E628" s="108" t="s">
        <v>200</v>
      </c>
      <c r="F628" s="104" t="s">
        <v>1158</v>
      </c>
      <c r="G628" s="169">
        <v>1.74</v>
      </c>
      <c r="H628" s="169"/>
      <c r="I628" s="110">
        <v>0.01</v>
      </c>
    </row>
    <row r="629" spans="1:9" ht="15.2" customHeight="1" thickBot="1" x14ac:dyDescent="0.25">
      <c r="A629" s="113"/>
      <c r="B629" s="113"/>
      <c r="C629" s="103"/>
      <c r="D629" s="107">
        <v>31.25</v>
      </c>
      <c r="E629" s="108" t="s">
        <v>798</v>
      </c>
      <c r="F629" s="104" t="s">
        <v>799</v>
      </c>
      <c r="G629" s="169">
        <v>9.0399999999999991</v>
      </c>
      <c r="H629" s="170"/>
      <c r="I629" s="111">
        <v>2.83</v>
      </c>
    </row>
    <row r="630" spans="1:9" ht="15.4" customHeight="1" thickBot="1" x14ac:dyDescent="0.25">
      <c r="A630" s="113"/>
      <c r="B630" s="113"/>
      <c r="C630" s="103"/>
      <c r="D630" s="103"/>
      <c r="E630" s="103"/>
      <c r="F630" s="171" t="s">
        <v>1042</v>
      </c>
      <c r="G630" s="171"/>
      <c r="H630" s="172">
        <v>11.87</v>
      </c>
      <c r="I630" s="172"/>
    </row>
    <row r="631" spans="1:9" ht="31.7" customHeight="1" thickBot="1" x14ac:dyDescent="0.25">
      <c r="A631" s="178" t="s">
        <v>1214</v>
      </c>
      <c r="B631" s="178"/>
      <c r="C631" s="106" t="s">
        <v>200</v>
      </c>
      <c r="D631" s="179" t="s">
        <v>322</v>
      </c>
      <c r="E631" s="179"/>
      <c r="F631" s="179"/>
      <c r="G631" s="179"/>
      <c r="H631" s="179"/>
      <c r="I631" s="103"/>
    </row>
    <row r="632" spans="1:9" ht="30.6" customHeight="1" thickBot="1" x14ac:dyDescent="0.25">
      <c r="A632" s="113"/>
      <c r="B632" s="168" t="s">
        <v>1149</v>
      </c>
      <c r="C632" s="168"/>
      <c r="D632" s="107">
        <v>4.5699999999999998E-2</v>
      </c>
      <c r="E632" s="108" t="s">
        <v>804</v>
      </c>
      <c r="F632" s="104" t="s">
        <v>1130</v>
      </c>
      <c r="G632" s="169">
        <v>18.899999999999999</v>
      </c>
      <c r="H632" s="169"/>
      <c r="I632" s="110">
        <v>0.86</v>
      </c>
    </row>
    <row r="633" spans="1:9" ht="30.6" customHeight="1" thickBot="1" x14ac:dyDescent="0.25">
      <c r="A633" s="113"/>
      <c r="B633" s="168" t="s">
        <v>1150</v>
      </c>
      <c r="C633" s="168"/>
      <c r="D633" s="107">
        <v>4.5699999999999998E-2</v>
      </c>
      <c r="E633" s="108" t="s">
        <v>804</v>
      </c>
      <c r="F633" s="104" t="s">
        <v>1132</v>
      </c>
      <c r="G633" s="169">
        <v>23</v>
      </c>
      <c r="H633" s="169"/>
      <c r="I633" s="110">
        <v>1.05</v>
      </c>
    </row>
    <row r="634" spans="1:9" ht="30.6" customHeight="1" thickBot="1" x14ac:dyDescent="0.25">
      <c r="A634" s="113"/>
      <c r="B634" s="168" t="s">
        <v>1160</v>
      </c>
      <c r="C634" s="168"/>
      <c r="D634" s="107">
        <v>3</v>
      </c>
      <c r="E634" s="108" t="s">
        <v>200</v>
      </c>
      <c r="F634" s="104" t="s">
        <v>1161</v>
      </c>
      <c r="G634" s="169">
        <v>2.23</v>
      </c>
      <c r="H634" s="169"/>
      <c r="I634" s="110">
        <v>6.69</v>
      </c>
    </row>
    <row r="635" spans="1:9" ht="30.6" customHeight="1" thickBot="1" x14ac:dyDescent="0.25">
      <c r="A635" s="113"/>
      <c r="B635" s="168" t="s">
        <v>1215</v>
      </c>
      <c r="C635" s="168"/>
      <c r="D635" s="107">
        <v>1</v>
      </c>
      <c r="E635" s="108" t="s">
        <v>200</v>
      </c>
      <c r="F635" s="104" t="s">
        <v>1216</v>
      </c>
      <c r="G635" s="169">
        <v>10.35</v>
      </c>
      <c r="H635" s="169"/>
      <c r="I635" s="110">
        <v>10.35</v>
      </c>
    </row>
    <row r="636" spans="1:9" ht="39.75" customHeight="1" thickBot="1" x14ac:dyDescent="0.25">
      <c r="A636" s="113"/>
      <c r="B636" s="168" t="s">
        <v>1162</v>
      </c>
      <c r="C636" s="168"/>
      <c r="D636" s="107">
        <v>7.4999999999999997E-2</v>
      </c>
      <c r="E636" s="108" t="s">
        <v>200</v>
      </c>
      <c r="F636" s="104" t="s">
        <v>1163</v>
      </c>
      <c r="G636" s="169">
        <v>23.41</v>
      </c>
      <c r="H636" s="169"/>
      <c r="I636" s="110">
        <v>1.76</v>
      </c>
    </row>
    <row r="637" spans="1:9" ht="15.2" customHeight="1" thickBot="1" x14ac:dyDescent="0.25">
      <c r="A637" s="113"/>
      <c r="B637" s="113"/>
      <c r="C637" s="103"/>
      <c r="D637" s="107">
        <v>31.25</v>
      </c>
      <c r="E637" s="108" t="s">
        <v>798</v>
      </c>
      <c r="F637" s="104" t="s">
        <v>799</v>
      </c>
      <c r="G637" s="169">
        <v>20.71</v>
      </c>
      <c r="H637" s="170"/>
      <c r="I637" s="111">
        <v>6.47</v>
      </c>
    </row>
    <row r="638" spans="1:9" ht="15.4" customHeight="1" thickBot="1" x14ac:dyDescent="0.25">
      <c r="A638" s="113"/>
      <c r="B638" s="113"/>
      <c r="C638" s="103"/>
      <c r="D638" s="103"/>
      <c r="E638" s="103"/>
      <c r="F638" s="171" t="s">
        <v>1042</v>
      </c>
      <c r="G638" s="171"/>
      <c r="H638" s="172">
        <v>27.18</v>
      </c>
      <c r="I638" s="172"/>
    </row>
    <row r="639" spans="1:9" ht="41.25" customHeight="1" thickBot="1" x14ac:dyDescent="0.25">
      <c r="A639" s="178" t="s">
        <v>1217</v>
      </c>
      <c r="B639" s="178"/>
      <c r="C639" s="106" t="s">
        <v>200</v>
      </c>
      <c r="D639" s="179" t="s">
        <v>325</v>
      </c>
      <c r="E639" s="179"/>
      <c r="F639" s="179"/>
      <c r="G639" s="179"/>
      <c r="H639" s="179"/>
      <c r="I639" s="103"/>
    </row>
    <row r="640" spans="1:9" ht="30.6" customHeight="1" thickBot="1" x14ac:dyDescent="0.25">
      <c r="A640" s="113"/>
      <c r="B640" s="168" t="s">
        <v>1149</v>
      </c>
      <c r="C640" s="168"/>
      <c r="D640" s="107">
        <v>0.20830000000000001</v>
      </c>
      <c r="E640" s="108" t="s">
        <v>804</v>
      </c>
      <c r="F640" s="104" t="s">
        <v>1130</v>
      </c>
      <c r="G640" s="169">
        <v>18.899999999999999</v>
      </c>
      <c r="H640" s="169"/>
      <c r="I640" s="110">
        <v>3.94</v>
      </c>
    </row>
    <row r="641" spans="1:9" ht="30.6" customHeight="1" thickBot="1" x14ac:dyDescent="0.25">
      <c r="A641" s="113"/>
      <c r="B641" s="168" t="s">
        <v>1150</v>
      </c>
      <c r="C641" s="168"/>
      <c r="D641" s="107">
        <v>0.20830000000000001</v>
      </c>
      <c r="E641" s="108" t="s">
        <v>804</v>
      </c>
      <c r="F641" s="104" t="s">
        <v>1132</v>
      </c>
      <c r="G641" s="169">
        <v>23</v>
      </c>
      <c r="H641" s="169"/>
      <c r="I641" s="110">
        <v>4.79</v>
      </c>
    </row>
    <row r="642" spans="1:9" ht="30.6" customHeight="1" thickBot="1" x14ac:dyDescent="0.25">
      <c r="A642" s="113"/>
      <c r="B642" s="168" t="s">
        <v>1160</v>
      </c>
      <c r="C642" s="168"/>
      <c r="D642" s="107">
        <v>1</v>
      </c>
      <c r="E642" s="108" t="s">
        <v>200</v>
      </c>
      <c r="F642" s="104" t="s">
        <v>1161</v>
      </c>
      <c r="G642" s="169">
        <v>2.23</v>
      </c>
      <c r="H642" s="169"/>
      <c r="I642" s="110">
        <v>2.23</v>
      </c>
    </row>
    <row r="643" spans="1:9" ht="30.6" customHeight="1" thickBot="1" x14ac:dyDescent="0.25">
      <c r="A643" s="113"/>
      <c r="B643" s="168" t="s">
        <v>1177</v>
      </c>
      <c r="C643" s="168"/>
      <c r="D643" s="107">
        <v>2</v>
      </c>
      <c r="E643" s="108" t="s">
        <v>200</v>
      </c>
      <c r="F643" s="104" t="s">
        <v>1178</v>
      </c>
      <c r="G643" s="169">
        <v>3.95</v>
      </c>
      <c r="H643" s="169"/>
      <c r="I643" s="110">
        <v>7.9</v>
      </c>
    </row>
    <row r="644" spans="1:9" ht="30.6" customHeight="1" thickBot="1" x14ac:dyDescent="0.25">
      <c r="A644" s="113"/>
      <c r="B644" s="168" t="s">
        <v>1218</v>
      </c>
      <c r="C644" s="168"/>
      <c r="D644" s="107">
        <v>1</v>
      </c>
      <c r="E644" s="108" t="s">
        <v>200</v>
      </c>
      <c r="F644" s="104" t="s">
        <v>1219</v>
      </c>
      <c r="G644" s="169">
        <v>19.940000000000001</v>
      </c>
      <c r="H644" s="169"/>
      <c r="I644" s="110">
        <v>19.940000000000001</v>
      </c>
    </row>
    <row r="645" spans="1:9" ht="39.75" customHeight="1" thickBot="1" x14ac:dyDescent="0.25">
      <c r="A645" s="113"/>
      <c r="B645" s="168" t="s">
        <v>1162</v>
      </c>
      <c r="C645" s="168"/>
      <c r="D645" s="107">
        <v>0.14000000000000001</v>
      </c>
      <c r="E645" s="108" t="s">
        <v>200</v>
      </c>
      <c r="F645" s="104" t="s">
        <v>1163</v>
      </c>
      <c r="G645" s="169">
        <v>23.41</v>
      </c>
      <c r="H645" s="169"/>
      <c r="I645" s="110">
        <v>3.28</v>
      </c>
    </row>
    <row r="646" spans="1:9" ht="15.2" customHeight="1" thickBot="1" x14ac:dyDescent="0.25">
      <c r="A646" s="113"/>
      <c r="B646" s="113"/>
      <c r="C646" s="103"/>
      <c r="D646" s="107">
        <v>31.25</v>
      </c>
      <c r="E646" s="108" t="s">
        <v>798</v>
      </c>
      <c r="F646" s="104" t="s">
        <v>799</v>
      </c>
      <c r="G646" s="169">
        <v>42.08</v>
      </c>
      <c r="H646" s="170"/>
      <c r="I646" s="111">
        <v>13.15</v>
      </c>
    </row>
    <row r="647" spans="1:9" ht="15.4" customHeight="1" thickBot="1" x14ac:dyDescent="0.25">
      <c r="A647" s="113"/>
      <c r="B647" s="113"/>
      <c r="C647" s="103"/>
      <c r="D647" s="103"/>
      <c r="E647" s="103"/>
      <c r="F647" s="171" t="s">
        <v>1042</v>
      </c>
      <c r="G647" s="171"/>
      <c r="H647" s="172">
        <v>55.23</v>
      </c>
      <c r="I647" s="172"/>
    </row>
    <row r="648" spans="1:9" ht="31.7" customHeight="1" thickBot="1" x14ac:dyDescent="0.25">
      <c r="A648" s="178" t="s">
        <v>1220</v>
      </c>
      <c r="B648" s="178"/>
      <c r="C648" s="106" t="s">
        <v>200</v>
      </c>
      <c r="D648" s="179" t="s">
        <v>328</v>
      </c>
      <c r="E648" s="179"/>
      <c r="F648" s="179"/>
      <c r="G648" s="179"/>
      <c r="H648" s="179"/>
      <c r="I648" s="103"/>
    </row>
    <row r="649" spans="1:9" ht="30.6" customHeight="1" thickBot="1" x14ac:dyDescent="0.25">
      <c r="A649" s="113"/>
      <c r="B649" s="168" t="s">
        <v>1149</v>
      </c>
      <c r="C649" s="168"/>
      <c r="D649" s="107">
        <v>0.24030000000000001</v>
      </c>
      <c r="E649" s="108" t="s">
        <v>804</v>
      </c>
      <c r="F649" s="104" t="s">
        <v>1130</v>
      </c>
      <c r="G649" s="169">
        <v>18.899999999999999</v>
      </c>
      <c r="H649" s="169"/>
      <c r="I649" s="110">
        <v>4.54</v>
      </c>
    </row>
    <row r="650" spans="1:9" ht="30.6" customHeight="1" thickBot="1" x14ac:dyDescent="0.25">
      <c r="A650" s="113"/>
      <c r="B650" s="168" t="s">
        <v>1150</v>
      </c>
      <c r="C650" s="168"/>
      <c r="D650" s="107">
        <v>0.24030000000000001</v>
      </c>
      <c r="E650" s="108" t="s">
        <v>804</v>
      </c>
      <c r="F650" s="104" t="s">
        <v>1132</v>
      </c>
      <c r="G650" s="169">
        <v>23</v>
      </c>
      <c r="H650" s="169"/>
      <c r="I650" s="110">
        <v>5.53</v>
      </c>
    </row>
    <row r="651" spans="1:9" ht="21.4" customHeight="1" thickBot="1" x14ac:dyDescent="0.25">
      <c r="A651" s="113"/>
      <c r="B651" s="168" t="s">
        <v>1151</v>
      </c>
      <c r="C651" s="168"/>
      <c r="D651" s="107">
        <v>3.0599999999999999E-2</v>
      </c>
      <c r="E651" s="108" t="s">
        <v>200</v>
      </c>
      <c r="F651" s="104" t="s">
        <v>1152</v>
      </c>
      <c r="G651" s="169">
        <v>56.76</v>
      </c>
      <c r="H651" s="169"/>
      <c r="I651" s="110">
        <v>1.74</v>
      </c>
    </row>
    <row r="652" spans="1:9" ht="30.6" customHeight="1" thickBot="1" x14ac:dyDescent="0.25">
      <c r="A652" s="113"/>
      <c r="B652" s="168" t="s">
        <v>1155</v>
      </c>
      <c r="C652" s="168"/>
      <c r="D652" s="107">
        <v>0.05</v>
      </c>
      <c r="E652" s="108" t="s">
        <v>200</v>
      </c>
      <c r="F652" s="104" t="s">
        <v>1156</v>
      </c>
      <c r="G652" s="169">
        <v>64.290000000000006</v>
      </c>
      <c r="H652" s="169"/>
      <c r="I652" s="110">
        <v>3.21</v>
      </c>
    </row>
    <row r="653" spans="1:9" ht="15.2" customHeight="1" thickBot="1" x14ac:dyDescent="0.25">
      <c r="A653" s="113"/>
      <c r="B653" s="168" t="s">
        <v>1157</v>
      </c>
      <c r="C653" s="168"/>
      <c r="D653" s="107">
        <v>0.01</v>
      </c>
      <c r="E653" s="108" t="s">
        <v>200</v>
      </c>
      <c r="F653" s="104" t="s">
        <v>1158</v>
      </c>
      <c r="G653" s="169">
        <v>1.74</v>
      </c>
      <c r="H653" s="169"/>
      <c r="I653" s="110">
        <v>0.02</v>
      </c>
    </row>
    <row r="654" spans="1:9" ht="30.6" customHeight="1" thickBot="1" x14ac:dyDescent="0.25">
      <c r="A654" s="113"/>
      <c r="B654" s="168" t="s">
        <v>1221</v>
      </c>
      <c r="C654" s="168"/>
      <c r="D654" s="107">
        <v>1</v>
      </c>
      <c r="E654" s="108" t="s">
        <v>200</v>
      </c>
      <c r="F654" s="104" t="s">
        <v>1222</v>
      </c>
      <c r="G654" s="169">
        <v>34.43</v>
      </c>
      <c r="H654" s="169"/>
      <c r="I654" s="110">
        <v>34.43</v>
      </c>
    </row>
    <row r="655" spans="1:9" ht="15.2" customHeight="1" thickBot="1" x14ac:dyDescent="0.25">
      <c r="A655" s="113"/>
      <c r="B655" s="113"/>
      <c r="C655" s="103"/>
      <c r="D655" s="107">
        <v>31.25</v>
      </c>
      <c r="E655" s="108" t="s">
        <v>798</v>
      </c>
      <c r="F655" s="104" t="s">
        <v>799</v>
      </c>
      <c r="G655" s="169">
        <v>49.47</v>
      </c>
      <c r="H655" s="170"/>
      <c r="I655" s="111">
        <v>15.46</v>
      </c>
    </row>
    <row r="656" spans="1:9" ht="15.4" customHeight="1" thickBot="1" x14ac:dyDescent="0.25">
      <c r="A656" s="113"/>
      <c r="B656" s="113"/>
      <c r="C656" s="103"/>
      <c r="D656" s="103"/>
      <c r="E656" s="103"/>
      <c r="F656" s="171" t="s">
        <v>1042</v>
      </c>
      <c r="G656" s="171"/>
      <c r="H656" s="172">
        <v>64.930000000000007</v>
      </c>
      <c r="I656" s="172"/>
    </row>
    <row r="657" spans="1:9" ht="31.7" customHeight="1" thickBot="1" x14ac:dyDescent="0.25">
      <c r="A657" s="178" t="s">
        <v>1223</v>
      </c>
      <c r="B657" s="178"/>
      <c r="C657" s="106" t="s">
        <v>200</v>
      </c>
      <c r="D657" s="179" t="s">
        <v>331</v>
      </c>
      <c r="E657" s="179"/>
      <c r="F657" s="179"/>
      <c r="G657" s="179"/>
      <c r="H657" s="179"/>
      <c r="I657" s="103"/>
    </row>
    <row r="658" spans="1:9" ht="30.6" customHeight="1" thickBot="1" x14ac:dyDescent="0.25">
      <c r="A658" s="113"/>
      <c r="B658" s="168" t="s">
        <v>1149</v>
      </c>
      <c r="C658" s="168"/>
      <c r="D658" s="107">
        <v>0.14480000000000001</v>
      </c>
      <c r="E658" s="108" t="s">
        <v>804</v>
      </c>
      <c r="F658" s="104" t="s">
        <v>1130</v>
      </c>
      <c r="G658" s="169">
        <v>18.899999999999999</v>
      </c>
      <c r="H658" s="169"/>
      <c r="I658" s="110">
        <v>2.74</v>
      </c>
    </row>
    <row r="659" spans="1:9" ht="30.6" customHeight="1" thickBot="1" x14ac:dyDescent="0.25">
      <c r="A659" s="113"/>
      <c r="B659" s="168" t="s">
        <v>1150</v>
      </c>
      <c r="C659" s="168"/>
      <c r="D659" s="107">
        <v>0.14480000000000001</v>
      </c>
      <c r="E659" s="108" t="s">
        <v>804</v>
      </c>
      <c r="F659" s="104" t="s">
        <v>1132</v>
      </c>
      <c r="G659" s="169">
        <v>23</v>
      </c>
      <c r="H659" s="169"/>
      <c r="I659" s="110">
        <v>3.33</v>
      </c>
    </row>
    <row r="660" spans="1:9" ht="21.4" customHeight="1" thickBot="1" x14ac:dyDescent="0.25">
      <c r="A660" s="113"/>
      <c r="B660" s="168" t="s">
        <v>1151</v>
      </c>
      <c r="C660" s="168"/>
      <c r="D660" s="107">
        <v>2.4500000000000001E-2</v>
      </c>
      <c r="E660" s="108" t="s">
        <v>200</v>
      </c>
      <c r="F660" s="104" t="s">
        <v>1152</v>
      </c>
      <c r="G660" s="169">
        <v>56.76</v>
      </c>
      <c r="H660" s="169"/>
      <c r="I660" s="110">
        <v>1.39</v>
      </c>
    </row>
    <row r="661" spans="1:9" ht="30.6" customHeight="1" thickBot="1" x14ac:dyDescent="0.25">
      <c r="A661" s="113"/>
      <c r="B661" s="168" t="s">
        <v>1224</v>
      </c>
      <c r="C661" s="168"/>
      <c r="D661" s="107">
        <v>1</v>
      </c>
      <c r="E661" s="108" t="s">
        <v>200</v>
      </c>
      <c r="F661" s="104" t="s">
        <v>1225</v>
      </c>
      <c r="G661" s="169">
        <v>6.87</v>
      </c>
      <c r="H661" s="169"/>
      <c r="I661" s="110">
        <v>6.87</v>
      </c>
    </row>
    <row r="662" spans="1:9" ht="30.6" customHeight="1" thickBot="1" x14ac:dyDescent="0.25">
      <c r="A662" s="113"/>
      <c r="B662" s="168" t="s">
        <v>1155</v>
      </c>
      <c r="C662" s="168"/>
      <c r="D662" s="107">
        <v>0.04</v>
      </c>
      <c r="E662" s="108" t="s">
        <v>200</v>
      </c>
      <c r="F662" s="104" t="s">
        <v>1156</v>
      </c>
      <c r="G662" s="169">
        <v>64.290000000000006</v>
      </c>
      <c r="H662" s="169"/>
      <c r="I662" s="110">
        <v>2.57</v>
      </c>
    </row>
    <row r="663" spans="1:9" ht="15.2" customHeight="1" thickBot="1" x14ac:dyDescent="0.25">
      <c r="A663" s="113"/>
      <c r="B663" s="168" t="s">
        <v>1157</v>
      </c>
      <c r="C663" s="168"/>
      <c r="D663" s="107">
        <v>5.4000000000000003E-3</v>
      </c>
      <c r="E663" s="108" t="s">
        <v>200</v>
      </c>
      <c r="F663" s="104" t="s">
        <v>1158</v>
      </c>
      <c r="G663" s="169">
        <v>1.74</v>
      </c>
      <c r="H663" s="169"/>
      <c r="I663" s="110">
        <v>0.01</v>
      </c>
    </row>
    <row r="664" spans="1:9" ht="15.2" customHeight="1" thickBot="1" x14ac:dyDescent="0.25">
      <c r="A664" s="113"/>
      <c r="B664" s="113"/>
      <c r="C664" s="103"/>
      <c r="D664" s="107">
        <v>31.25</v>
      </c>
      <c r="E664" s="108" t="s">
        <v>798</v>
      </c>
      <c r="F664" s="104" t="s">
        <v>799</v>
      </c>
      <c r="G664" s="169">
        <v>16.91</v>
      </c>
      <c r="H664" s="170"/>
      <c r="I664" s="111">
        <v>5.28</v>
      </c>
    </row>
    <row r="665" spans="1:9" ht="15.4" customHeight="1" thickBot="1" x14ac:dyDescent="0.25">
      <c r="A665" s="113"/>
      <c r="B665" s="113"/>
      <c r="C665" s="103"/>
      <c r="D665" s="103"/>
      <c r="E665" s="103"/>
      <c r="F665" s="171" t="s">
        <v>1042</v>
      </c>
      <c r="G665" s="171"/>
      <c r="H665" s="172">
        <v>22.19</v>
      </c>
      <c r="I665" s="172"/>
    </row>
    <row r="666" spans="1:9" ht="31.7" customHeight="1" thickBot="1" x14ac:dyDescent="0.25">
      <c r="A666" s="178" t="s">
        <v>1226</v>
      </c>
      <c r="B666" s="178"/>
      <c r="C666" s="106" t="s">
        <v>200</v>
      </c>
      <c r="D666" s="179" t="s">
        <v>334</v>
      </c>
      <c r="E666" s="179"/>
      <c r="F666" s="179"/>
      <c r="G666" s="179"/>
      <c r="H666" s="179"/>
      <c r="I666" s="103"/>
    </row>
    <row r="667" spans="1:9" ht="30.6" customHeight="1" thickBot="1" x14ac:dyDescent="0.25">
      <c r="A667" s="113"/>
      <c r="B667" s="168" t="s">
        <v>1149</v>
      </c>
      <c r="C667" s="168"/>
      <c r="D667" s="107">
        <v>9.1899999999999996E-2</v>
      </c>
      <c r="E667" s="108" t="s">
        <v>804</v>
      </c>
      <c r="F667" s="104" t="s">
        <v>1130</v>
      </c>
      <c r="G667" s="169">
        <v>18.899999999999999</v>
      </c>
      <c r="H667" s="169"/>
      <c r="I667" s="110">
        <v>1.74</v>
      </c>
    </row>
    <row r="668" spans="1:9" ht="30.6" customHeight="1" thickBot="1" x14ac:dyDescent="0.25">
      <c r="A668" s="113"/>
      <c r="B668" s="168" t="s">
        <v>1150</v>
      </c>
      <c r="C668" s="168"/>
      <c r="D668" s="107">
        <v>9.1899999999999996E-2</v>
      </c>
      <c r="E668" s="108" t="s">
        <v>804</v>
      </c>
      <c r="F668" s="104" t="s">
        <v>1132</v>
      </c>
      <c r="G668" s="169">
        <v>23</v>
      </c>
      <c r="H668" s="169"/>
      <c r="I668" s="110">
        <v>2.11</v>
      </c>
    </row>
    <row r="669" spans="1:9" ht="21.4" customHeight="1" thickBot="1" x14ac:dyDescent="0.25">
      <c r="A669" s="113"/>
      <c r="B669" s="168" t="s">
        <v>1151</v>
      </c>
      <c r="C669" s="168"/>
      <c r="D669" s="107">
        <v>7.3000000000000001E-3</v>
      </c>
      <c r="E669" s="108" t="s">
        <v>200</v>
      </c>
      <c r="F669" s="104" t="s">
        <v>1152</v>
      </c>
      <c r="G669" s="169">
        <v>56.76</v>
      </c>
      <c r="H669" s="169"/>
      <c r="I669" s="110">
        <v>0.41</v>
      </c>
    </row>
    <row r="670" spans="1:9" ht="30.6" customHeight="1" thickBot="1" x14ac:dyDescent="0.25">
      <c r="A670" s="113"/>
      <c r="B670" s="168" t="s">
        <v>1227</v>
      </c>
      <c r="C670" s="168"/>
      <c r="D670" s="107">
        <v>1</v>
      </c>
      <c r="E670" s="108" t="s">
        <v>200</v>
      </c>
      <c r="F670" s="104" t="s">
        <v>1228</v>
      </c>
      <c r="G670" s="169">
        <v>3.44</v>
      </c>
      <c r="H670" s="169"/>
      <c r="I670" s="110">
        <v>3.44</v>
      </c>
    </row>
    <row r="671" spans="1:9" ht="30.6" customHeight="1" thickBot="1" x14ac:dyDescent="0.25">
      <c r="A671" s="113"/>
      <c r="B671" s="168" t="s">
        <v>1155</v>
      </c>
      <c r="C671" s="168"/>
      <c r="D671" s="107">
        <v>1.0999999999999999E-2</v>
      </c>
      <c r="E671" s="108" t="s">
        <v>200</v>
      </c>
      <c r="F671" s="104" t="s">
        <v>1156</v>
      </c>
      <c r="G671" s="169">
        <v>64.290000000000006</v>
      </c>
      <c r="H671" s="169"/>
      <c r="I671" s="110">
        <v>0.71</v>
      </c>
    </row>
    <row r="672" spans="1:9" ht="15.2" customHeight="1" thickBot="1" x14ac:dyDescent="0.25">
      <c r="A672" s="113"/>
      <c r="B672" s="168" t="s">
        <v>1157</v>
      </c>
      <c r="C672" s="168"/>
      <c r="D672" s="107">
        <v>3.9E-2</v>
      </c>
      <c r="E672" s="108" t="s">
        <v>200</v>
      </c>
      <c r="F672" s="104" t="s">
        <v>1158</v>
      </c>
      <c r="G672" s="169">
        <v>1.74</v>
      </c>
      <c r="H672" s="169"/>
      <c r="I672" s="110">
        <v>7.0000000000000007E-2</v>
      </c>
    </row>
    <row r="673" spans="1:9" ht="15.2" customHeight="1" thickBot="1" x14ac:dyDescent="0.25">
      <c r="A673" s="113"/>
      <c r="B673" s="113"/>
      <c r="C673" s="103"/>
      <c r="D673" s="107">
        <v>31.25</v>
      </c>
      <c r="E673" s="108" t="s">
        <v>798</v>
      </c>
      <c r="F673" s="104" t="s">
        <v>799</v>
      </c>
      <c r="G673" s="169">
        <v>8.48</v>
      </c>
      <c r="H673" s="170"/>
      <c r="I673" s="111">
        <v>2.65</v>
      </c>
    </row>
    <row r="674" spans="1:9" ht="15.4" customHeight="1" thickBot="1" x14ac:dyDescent="0.25">
      <c r="A674" s="113"/>
      <c r="B674" s="113"/>
      <c r="C674" s="103"/>
      <c r="D674" s="103"/>
      <c r="E674" s="103"/>
      <c r="F674" s="171" t="s">
        <v>1042</v>
      </c>
      <c r="G674" s="171"/>
      <c r="H674" s="172">
        <v>11.13</v>
      </c>
      <c r="I674" s="172"/>
    </row>
    <row r="675" spans="1:9" ht="31.7" customHeight="1" thickBot="1" x14ac:dyDescent="0.25">
      <c r="A675" s="178" t="s">
        <v>1229</v>
      </c>
      <c r="B675" s="178"/>
      <c r="C675" s="106" t="s">
        <v>200</v>
      </c>
      <c r="D675" s="179" t="s">
        <v>337</v>
      </c>
      <c r="E675" s="179"/>
      <c r="F675" s="179"/>
      <c r="G675" s="179"/>
      <c r="H675" s="179"/>
      <c r="I675" s="103"/>
    </row>
    <row r="676" spans="1:9" ht="30.6" customHeight="1" thickBot="1" x14ac:dyDescent="0.25">
      <c r="A676" s="113"/>
      <c r="B676" s="168" t="s">
        <v>1149</v>
      </c>
      <c r="C676" s="168"/>
      <c r="D676" s="107">
        <v>0.24809999999999999</v>
      </c>
      <c r="E676" s="108" t="s">
        <v>804</v>
      </c>
      <c r="F676" s="104" t="s">
        <v>1130</v>
      </c>
      <c r="G676" s="169">
        <v>18.899999999999999</v>
      </c>
      <c r="H676" s="169"/>
      <c r="I676" s="110">
        <v>4.6900000000000004</v>
      </c>
    </row>
    <row r="677" spans="1:9" ht="30.6" customHeight="1" thickBot="1" x14ac:dyDescent="0.25">
      <c r="A677" s="113"/>
      <c r="B677" s="168" t="s">
        <v>1150</v>
      </c>
      <c r="C677" s="168"/>
      <c r="D677" s="107">
        <v>0.24809999999999999</v>
      </c>
      <c r="E677" s="108" t="s">
        <v>804</v>
      </c>
      <c r="F677" s="104" t="s">
        <v>1132</v>
      </c>
      <c r="G677" s="169">
        <v>23</v>
      </c>
      <c r="H677" s="169"/>
      <c r="I677" s="110">
        <v>5.71</v>
      </c>
    </row>
    <row r="678" spans="1:9" ht="30.6" customHeight="1" thickBot="1" x14ac:dyDescent="0.25">
      <c r="A678" s="113"/>
      <c r="B678" s="168" t="s">
        <v>1230</v>
      </c>
      <c r="C678" s="168"/>
      <c r="D678" s="107">
        <v>1</v>
      </c>
      <c r="E678" s="108" t="s">
        <v>200</v>
      </c>
      <c r="F678" s="104" t="s">
        <v>1231</v>
      </c>
      <c r="G678" s="169">
        <v>4.6500000000000004</v>
      </c>
      <c r="H678" s="169"/>
      <c r="I678" s="110">
        <v>4.6500000000000004</v>
      </c>
    </row>
    <row r="679" spans="1:9" ht="30.6" customHeight="1" thickBot="1" x14ac:dyDescent="0.25">
      <c r="A679" s="113"/>
      <c r="B679" s="168" t="s">
        <v>1232</v>
      </c>
      <c r="C679" s="168"/>
      <c r="D679" s="107">
        <v>1</v>
      </c>
      <c r="E679" s="108" t="s">
        <v>200</v>
      </c>
      <c r="F679" s="104" t="s">
        <v>1233</v>
      </c>
      <c r="G679" s="169">
        <v>16.07</v>
      </c>
      <c r="H679" s="169"/>
      <c r="I679" s="110">
        <v>16.07</v>
      </c>
    </row>
    <row r="680" spans="1:9" ht="30.6" customHeight="1" thickBot="1" x14ac:dyDescent="0.25">
      <c r="A680" s="113"/>
      <c r="B680" s="168" t="s">
        <v>1234</v>
      </c>
      <c r="C680" s="168"/>
      <c r="D680" s="107">
        <v>1</v>
      </c>
      <c r="E680" s="108" t="s">
        <v>200</v>
      </c>
      <c r="F680" s="104" t="s">
        <v>1235</v>
      </c>
      <c r="G680" s="169">
        <v>58</v>
      </c>
      <c r="H680" s="169"/>
      <c r="I680" s="110">
        <v>58</v>
      </c>
    </row>
    <row r="681" spans="1:9" ht="39.75" customHeight="1" thickBot="1" x14ac:dyDescent="0.25">
      <c r="A681" s="113"/>
      <c r="B681" s="168" t="s">
        <v>1162</v>
      </c>
      <c r="C681" s="168"/>
      <c r="D681" s="107">
        <v>0.14499999999999999</v>
      </c>
      <c r="E681" s="108" t="s">
        <v>200</v>
      </c>
      <c r="F681" s="104" t="s">
        <v>1163</v>
      </c>
      <c r="G681" s="169">
        <v>23.41</v>
      </c>
      <c r="H681" s="169"/>
      <c r="I681" s="110">
        <v>3.39</v>
      </c>
    </row>
    <row r="682" spans="1:9" ht="15.2" customHeight="1" thickBot="1" x14ac:dyDescent="0.25">
      <c r="A682" s="113"/>
      <c r="B682" s="113"/>
      <c r="C682" s="103"/>
      <c r="D682" s="107">
        <v>31.25</v>
      </c>
      <c r="E682" s="108" t="s">
        <v>798</v>
      </c>
      <c r="F682" s="104" t="s">
        <v>799</v>
      </c>
      <c r="G682" s="169">
        <v>92.51</v>
      </c>
      <c r="H682" s="170"/>
      <c r="I682" s="111">
        <v>28.91</v>
      </c>
    </row>
    <row r="683" spans="1:9" ht="15.4" customHeight="1" thickBot="1" x14ac:dyDescent="0.25">
      <c r="A683" s="113"/>
      <c r="B683" s="113"/>
      <c r="C683" s="103"/>
      <c r="D683" s="103"/>
      <c r="E683" s="103"/>
      <c r="F683" s="171" t="s">
        <v>1042</v>
      </c>
      <c r="G683" s="171"/>
      <c r="H683" s="172">
        <v>121.42</v>
      </c>
      <c r="I683" s="172"/>
    </row>
    <row r="684" spans="1:9" ht="31.7" customHeight="1" thickBot="1" x14ac:dyDescent="0.25">
      <c r="A684" s="178" t="s">
        <v>1236</v>
      </c>
      <c r="B684" s="178"/>
      <c r="C684" s="106" t="s">
        <v>200</v>
      </c>
      <c r="D684" s="179" t="s">
        <v>340</v>
      </c>
      <c r="E684" s="179"/>
      <c r="F684" s="179"/>
      <c r="G684" s="179"/>
      <c r="H684" s="179"/>
      <c r="I684" s="103"/>
    </row>
    <row r="685" spans="1:9" ht="30.6" customHeight="1" thickBot="1" x14ac:dyDescent="0.25">
      <c r="A685" s="113"/>
      <c r="B685" s="168" t="s">
        <v>1149</v>
      </c>
      <c r="C685" s="168"/>
      <c r="D685" s="107">
        <v>0.1489</v>
      </c>
      <c r="E685" s="108" t="s">
        <v>804</v>
      </c>
      <c r="F685" s="104" t="s">
        <v>1130</v>
      </c>
      <c r="G685" s="169">
        <v>18.899999999999999</v>
      </c>
      <c r="H685" s="169"/>
      <c r="I685" s="110">
        <v>2.81</v>
      </c>
    </row>
    <row r="686" spans="1:9" ht="30.6" customHeight="1" thickBot="1" x14ac:dyDescent="0.25">
      <c r="A686" s="113"/>
      <c r="B686" s="168" t="s">
        <v>1150</v>
      </c>
      <c r="C686" s="168"/>
      <c r="D686" s="107">
        <v>0.1489</v>
      </c>
      <c r="E686" s="108" t="s">
        <v>804</v>
      </c>
      <c r="F686" s="104" t="s">
        <v>1132</v>
      </c>
      <c r="G686" s="169">
        <v>23</v>
      </c>
      <c r="H686" s="169"/>
      <c r="I686" s="110">
        <v>3.42</v>
      </c>
    </row>
    <row r="687" spans="1:9" ht="30.6" customHeight="1" thickBot="1" x14ac:dyDescent="0.25">
      <c r="A687" s="113"/>
      <c r="B687" s="168" t="s">
        <v>1237</v>
      </c>
      <c r="C687" s="168"/>
      <c r="D687" s="107">
        <v>1</v>
      </c>
      <c r="E687" s="108" t="s">
        <v>200</v>
      </c>
      <c r="F687" s="104" t="s">
        <v>1238</v>
      </c>
      <c r="G687" s="169">
        <v>3.57</v>
      </c>
      <c r="H687" s="169"/>
      <c r="I687" s="110">
        <v>3.57</v>
      </c>
    </row>
    <row r="688" spans="1:9" ht="30.6" customHeight="1" thickBot="1" x14ac:dyDescent="0.25">
      <c r="A688" s="113"/>
      <c r="B688" s="168" t="s">
        <v>1230</v>
      </c>
      <c r="C688" s="168"/>
      <c r="D688" s="107">
        <v>1</v>
      </c>
      <c r="E688" s="108" t="s">
        <v>200</v>
      </c>
      <c r="F688" s="104" t="s">
        <v>1231</v>
      </c>
      <c r="G688" s="169">
        <v>4.6500000000000004</v>
      </c>
      <c r="H688" s="169"/>
      <c r="I688" s="110">
        <v>4.6500000000000004</v>
      </c>
    </row>
    <row r="689" spans="1:9" ht="30.6" customHeight="1" thickBot="1" x14ac:dyDescent="0.25">
      <c r="A689" s="113"/>
      <c r="B689" s="168" t="s">
        <v>1239</v>
      </c>
      <c r="C689" s="168"/>
      <c r="D689" s="107">
        <v>1</v>
      </c>
      <c r="E689" s="108" t="s">
        <v>200</v>
      </c>
      <c r="F689" s="104" t="s">
        <v>1240</v>
      </c>
      <c r="G689" s="169">
        <v>19.37</v>
      </c>
      <c r="H689" s="169"/>
      <c r="I689" s="110">
        <v>19.37</v>
      </c>
    </row>
    <row r="690" spans="1:9" ht="39.75" customHeight="1" thickBot="1" x14ac:dyDescent="0.25">
      <c r="A690" s="113"/>
      <c r="B690" s="168" t="s">
        <v>1162</v>
      </c>
      <c r="C690" s="168"/>
      <c r="D690" s="107">
        <v>9.5000000000000001E-2</v>
      </c>
      <c r="E690" s="108" t="s">
        <v>200</v>
      </c>
      <c r="F690" s="104" t="s">
        <v>1163</v>
      </c>
      <c r="G690" s="169">
        <v>23.41</v>
      </c>
      <c r="H690" s="169"/>
      <c r="I690" s="110">
        <v>2.2200000000000002</v>
      </c>
    </row>
    <row r="691" spans="1:9" ht="15.2" customHeight="1" thickBot="1" x14ac:dyDescent="0.25">
      <c r="A691" s="113"/>
      <c r="B691" s="113"/>
      <c r="C691" s="103"/>
      <c r="D691" s="107">
        <v>31.25</v>
      </c>
      <c r="E691" s="108" t="s">
        <v>798</v>
      </c>
      <c r="F691" s="104" t="s">
        <v>799</v>
      </c>
      <c r="G691" s="169">
        <v>36.04</v>
      </c>
      <c r="H691" s="170"/>
      <c r="I691" s="111">
        <v>11.26</v>
      </c>
    </row>
    <row r="692" spans="1:9" ht="15.4" customHeight="1" thickBot="1" x14ac:dyDescent="0.25">
      <c r="A692" s="113"/>
      <c r="B692" s="113"/>
      <c r="C692" s="103"/>
      <c r="D692" s="103"/>
      <c r="E692" s="103"/>
      <c r="F692" s="171" t="s">
        <v>1042</v>
      </c>
      <c r="G692" s="171"/>
      <c r="H692" s="172">
        <v>47.3</v>
      </c>
      <c r="I692" s="172"/>
    </row>
    <row r="693" spans="1:9" ht="31.7" customHeight="1" thickBot="1" x14ac:dyDescent="0.25">
      <c r="A693" s="178" t="s">
        <v>1241</v>
      </c>
      <c r="B693" s="178"/>
      <c r="C693" s="106" t="s">
        <v>200</v>
      </c>
      <c r="D693" s="179" t="s">
        <v>343</v>
      </c>
      <c r="E693" s="179"/>
      <c r="F693" s="179"/>
      <c r="G693" s="179"/>
      <c r="H693" s="179"/>
      <c r="I693" s="103"/>
    </row>
    <row r="694" spans="1:9" ht="30.6" customHeight="1" thickBot="1" x14ac:dyDescent="0.25">
      <c r="A694" s="113"/>
      <c r="B694" s="168" t="s">
        <v>1149</v>
      </c>
      <c r="C694" s="168"/>
      <c r="D694" s="107">
        <v>1.14E-2</v>
      </c>
      <c r="E694" s="108" t="s">
        <v>804</v>
      </c>
      <c r="F694" s="104" t="s">
        <v>1130</v>
      </c>
      <c r="G694" s="169">
        <v>18.899999999999999</v>
      </c>
      <c r="H694" s="169"/>
      <c r="I694" s="110">
        <v>0.22</v>
      </c>
    </row>
    <row r="695" spans="1:9" ht="30.6" customHeight="1" thickBot="1" x14ac:dyDescent="0.25">
      <c r="A695" s="113"/>
      <c r="B695" s="168" t="s">
        <v>1150</v>
      </c>
      <c r="C695" s="168"/>
      <c r="D695" s="107">
        <v>1.14E-2</v>
      </c>
      <c r="E695" s="108" t="s">
        <v>804</v>
      </c>
      <c r="F695" s="104" t="s">
        <v>1132</v>
      </c>
      <c r="G695" s="169">
        <v>23</v>
      </c>
      <c r="H695" s="169"/>
      <c r="I695" s="110">
        <v>0.26</v>
      </c>
    </row>
    <row r="696" spans="1:9" ht="21.4" customHeight="1" thickBot="1" x14ac:dyDescent="0.25">
      <c r="A696" s="113"/>
      <c r="B696" s="168" t="s">
        <v>1151</v>
      </c>
      <c r="C696" s="168"/>
      <c r="D696" s="107">
        <v>7.3000000000000001E-3</v>
      </c>
      <c r="E696" s="108" t="s">
        <v>200</v>
      </c>
      <c r="F696" s="104" t="s">
        <v>1152</v>
      </c>
      <c r="G696" s="169">
        <v>56.76</v>
      </c>
      <c r="H696" s="169"/>
      <c r="I696" s="110">
        <v>0.41</v>
      </c>
    </row>
    <row r="697" spans="1:9" ht="30.6" customHeight="1" thickBot="1" x14ac:dyDescent="0.25">
      <c r="A697" s="113"/>
      <c r="B697" s="168" t="s">
        <v>1155</v>
      </c>
      <c r="C697" s="168"/>
      <c r="D697" s="107">
        <v>1.0999999999999999E-2</v>
      </c>
      <c r="E697" s="108" t="s">
        <v>200</v>
      </c>
      <c r="F697" s="104" t="s">
        <v>1156</v>
      </c>
      <c r="G697" s="169">
        <v>64.290000000000006</v>
      </c>
      <c r="H697" s="169"/>
      <c r="I697" s="110">
        <v>0.71</v>
      </c>
    </row>
    <row r="698" spans="1:9" ht="15.2" customHeight="1" thickBot="1" x14ac:dyDescent="0.25">
      <c r="A698" s="113"/>
      <c r="B698" s="168" t="s">
        <v>1157</v>
      </c>
      <c r="C698" s="168"/>
      <c r="D698" s="107">
        <v>8.0000000000000002E-3</v>
      </c>
      <c r="E698" s="108" t="s">
        <v>200</v>
      </c>
      <c r="F698" s="104" t="s">
        <v>1158</v>
      </c>
      <c r="G698" s="169">
        <v>1.74</v>
      </c>
      <c r="H698" s="169"/>
      <c r="I698" s="110">
        <v>0.01</v>
      </c>
    </row>
    <row r="699" spans="1:9" ht="21.4" customHeight="1" thickBot="1" x14ac:dyDescent="0.25">
      <c r="A699" s="113"/>
      <c r="B699" s="168" t="s">
        <v>1242</v>
      </c>
      <c r="C699" s="168"/>
      <c r="D699" s="107">
        <v>1</v>
      </c>
      <c r="E699" s="108" t="s">
        <v>200</v>
      </c>
      <c r="F699" s="104" t="s">
        <v>1243</v>
      </c>
      <c r="G699" s="169">
        <v>9.44</v>
      </c>
      <c r="H699" s="169"/>
      <c r="I699" s="110">
        <v>9.44</v>
      </c>
    </row>
    <row r="700" spans="1:9" ht="15.2" customHeight="1" thickBot="1" x14ac:dyDescent="0.25">
      <c r="A700" s="113"/>
      <c r="B700" s="113"/>
      <c r="C700" s="103"/>
      <c r="D700" s="107">
        <v>31.25</v>
      </c>
      <c r="E700" s="108" t="s">
        <v>798</v>
      </c>
      <c r="F700" s="104" t="s">
        <v>799</v>
      </c>
      <c r="G700" s="169">
        <v>11.05</v>
      </c>
      <c r="H700" s="170"/>
      <c r="I700" s="111">
        <v>3.45</v>
      </c>
    </row>
    <row r="701" spans="1:9" ht="15.4" customHeight="1" thickBot="1" x14ac:dyDescent="0.25">
      <c r="A701" s="113"/>
      <c r="B701" s="113"/>
      <c r="C701" s="103"/>
      <c r="D701" s="103"/>
      <c r="E701" s="103"/>
      <c r="F701" s="171" t="s">
        <v>1042</v>
      </c>
      <c r="G701" s="171"/>
      <c r="H701" s="172">
        <v>14.5</v>
      </c>
      <c r="I701" s="172"/>
    </row>
    <row r="702" spans="1:9" ht="31.7" customHeight="1" thickBot="1" x14ac:dyDescent="0.25">
      <c r="A702" s="178" t="s">
        <v>1244</v>
      </c>
      <c r="B702" s="178"/>
      <c r="C702" s="106" t="s">
        <v>200</v>
      </c>
      <c r="D702" s="179" t="s">
        <v>348</v>
      </c>
      <c r="E702" s="179"/>
      <c r="F702" s="179"/>
      <c r="G702" s="179"/>
      <c r="H702" s="179"/>
      <c r="I702" s="103"/>
    </row>
    <row r="703" spans="1:9" ht="30.6" customHeight="1" thickBot="1" x14ac:dyDescent="0.25">
      <c r="A703" s="113"/>
      <c r="B703" s="168" t="s">
        <v>1149</v>
      </c>
      <c r="C703" s="168"/>
      <c r="D703" s="107">
        <v>0.36980000000000002</v>
      </c>
      <c r="E703" s="108" t="s">
        <v>804</v>
      </c>
      <c r="F703" s="104" t="s">
        <v>1130</v>
      </c>
      <c r="G703" s="169">
        <v>18.899999999999999</v>
      </c>
      <c r="H703" s="169"/>
      <c r="I703" s="110">
        <v>6.99</v>
      </c>
    </row>
    <row r="704" spans="1:9" ht="30.6" customHeight="1" thickBot="1" x14ac:dyDescent="0.25">
      <c r="A704" s="113"/>
      <c r="B704" s="168" t="s">
        <v>1150</v>
      </c>
      <c r="C704" s="168"/>
      <c r="D704" s="107">
        <v>0.36980000000000002</v>
      </c>
      <c r="E704" s="108" t="s">
        <v>804</v>
      </c>
      <c r="F704" s="104" t="s">
        <v>1132</v>
      </c>
      <c r="G704" s="169">
        <v>23</v>
      </c>
      <c r="H704" s="169"/>
      <c r="I704" s="110">
        <v>8.51</v>
      </c>
    </row>
    <row r="705" spans="1:9" ht="30.6" customHeight="1" thickBot="1" x14ac:dyDescent="0.25">
      <c r="A705" s="113"/>
      <c r="B705" s="168" t="s">
        <v>1177</v>
      </c>
      <c r="C705" s="168"/>
      <c r="D705" s="107">
        <v>3</v>
      </c>
      <c r="E705" s="108" t="s">
        <v>200</v>
      </c>
      <c r="F705" s="104" t="s">
        <v>1178</v>
      </c>
      <c r="G705" s="169">
        <v>3.95</v>
      </c>
      <c r="H705" s="169"/>
      <c r="I705" s="110">
        <v>11.85</v>
      </c>
    </row>
    <row r="706" spans="1:9" ht="30.6" customHeight="1" thickBot="1" x14ac:dyDescent="0.25">
      <c r="A706" s="113"/>
      <c r="B706" s="168" t="s">
        <v>1245</v>
      </c>
      <c r="C706" s="168"/>
      <c r="D706" s="107">
        <v>1</v>
      </c>
      <c r="E706" s="108" t="s">
        <v>200</v>
      </c>
      <c r="F706" s="104" t="s">
        <v>1246</v>
      </c>
      <c r="G706" s="169">
        <v>16.809999999999999</v>
      </c>
      <c r="H706" s="169"/>
      <c r="I706" s="110">
        <v>16.809999999999999</v>
      </c>
    </row>
    <row r="707" spans="1:9" ht="39.75" customHeight="1" thickBot="1" x14ac:dyDescent="0.25">
      <c r="A707" s="113"/>
      <c r="B707" s="168" t="s">
        <v>1162</v>
      </c>
      <c r="C707" s="168"/>
      <c r="D707" s="107">
        <v>0.17249999999999999</v>
      </c>
      <c r="E707" s="108" t="s">
        <v>200</v>
      </c>
      <c r="F707" s="104" t="s">
        <v>1163</v>
      </c>
      <c r="G707" s="169">
        <v>23.41</v>
      </c>
      <c r="H707" s="169"/>
      <c r="I707" s="110">
        <v>4.04</v>
      </c>
    </row>
    <row r="708" spans="1:9" ht="15.2" customHeight="1" thickBot="1" x14ac:dyDescent="0.25">
      <c r="A708" s="113"/>
      <c r="B708" s="113"/>
      <c r="C708" s="103"/>
      <c r="D708" s="107">
        <v>31.25</v>
      </c>
      <c r="E708" s="108" t="s">
        <v>798</v>
      </c>
      <c r="F708" s="104" t="s">
        <v>799</v>
      </c>
      <c r="G708" s="169">
        <v>48.2</v>
      </c>
      <c r="H708" s="170"/>
      <c r="I708" s="111">
        <v>15.06</v>
      </c>
    </row>
    <row r="709" spans="1:9" ht="15.4" customHeight="1" thickBot="1" x14ac:dyDescent="0.25">
      <c r="A709" s="113"/>
      <c r="B709" s="113"/>
      <c r="C709" s="103"/>
      <c r="D709" s="103"/>
      <c r="E709" s="103"/>
      <c r="F709" s="171" t="s">
        <v>1042</v>
      </c>
      <c r="G709" s="171"/>
      <c r="H709" s="172">
        <v>63.26</v>
      </c>
      <c r="I709" s="172"/>
    </row>
    <row r="710" spans="1:9" ht="31.7" customHeight="1" thickBot="1" x14ac:dyDescent="0.25">
      <c r="A710" s="178" t="s">
        <v>1247</v>
      </c>
      <c r="B710" s="178"/>
      <c r="C710" s="106" t="s">
        <v>200</v>
      </c>
      <c r="D710" s="179" t="s">
        <v>348</v>
      </c>
      <c r="E710" s="179"/>
      <c r="F710" s="179"/>
      <c r="G710" s="179"/>
      <c r="H710" s="179"/>
      <c r="I710" s="103"/>
    </row>
    <row r="711" spans="1:9" ht="30.6" customHeight="1" thickBot="1" x14ac:dyDescent="0.25">
      <c r="A711" s="113"/>
      <c r="B711" s="168" t="s">
        <v>1149</v>
      </c>
      <c r="C711" s="168"/>
      <c r="D711" s="107">
        <v>0.36980000000000002</v>
      </c>
      <c r="E711" s="108" t="s">
        <v>804</v>
      </c>
      <c r="F711" s="104" t="s">
        <v>1130</v>
      </c>
      <c r="G711" s="169">
        <v>18.899999999999999</v>
      </c>
      <c r="H711" s="169"/>
      <c r="I711" s="110">
        <v>6.99</v>
      </c>
    </row>
    <row r="712" spans="1:9" ht="30.6" customHeight="1" thickBot="1" x14ac:dyDescent="0.25">
      <c r="A712" s="113"/>
      <c r="B712" s="168" t="s">
        <v>1150</v>
      </c>
      <c r="C712" s="168"/>
      <c r="D712" s="107">
        <v>0.36980000000000002</v>
      </c>
      <c r="E712" s="108" t="s">
        <v>804</v>
      </c>
      <c r="F712" s="104" t="s">
        <v>1132</v>
      </c>
      <c r="G712" s="169">
        <v>23</v>
      </c>
      <c r="H712" s="169"/>
      <c r="I712" s="110">
        <v>8.51</v>
      </c>
    </row>
    <row r="713" spans="1:9" ht="30.6" customHeight="1" thickBot="1" x14ac:dyDescent="0.25">
      <c r="A713" s="113"/>
      <c r="B713" s="168" t="s">
        <v>1177</v>
      </c>
      <c r="C713" s="168"/>
      <c r="D713" s="107">
        <v>3</v>
      </c>
      <c r="E713" s="108" t="s">
        <v>200</v>
      </c>
      <c r="F713" s="104" t="s">
        <v>1178</v>
      </c>
      <c r="G713" s="169">
        <v>3.95</v>
      </c>
      <c r="H713" s="169"/>
      <c r="I713" s="110">
        <v>11.85</v>
      </c>
    </row>
    <row r="714" spans="1:9" ht="30.6" customHeight="1" thickBot="1" x14ac:dyDescent="0.25">
      <c r="A714" s="113"/>
      <c r="B714" s="168" t="s">
        <v>1245</v>
      </c>
      <c r="C714" s="168"/>
      <c r="D714" s="107">
        <v>1</v>
      </c>
      <c r="E714" s="108" t="s">
        <v>200</v>
      </c>
      <c r="F714" s="104" t="s">
        <v>1246</v>
      </c>
      <c r="G714" s="169">
        <v>16.809999999999999</v>
      </c>
      <c r="H714" s="169"/>
      <c r="I714" s="110">
        <v>16.809999999999999</v>
      </c>
    </row>
    <row r="715" spans="1:9" ht="39.75" customHeight="1" thickBot="1" x14ac:dyDescent="0.25">
      <c r="A715" s="113"/>
      <c r="B715" s="168" t="s">
        <v>1162</v>
      </c>
      <c r="C715" s="168"/>
      <c r="D715" s="107">
        <v>0.17249999999999999</v>
      </c>
      <c r="E715" s="108" t="s">
        <v>200</v>
      </c>
      <c r="F715" s="104" t="s">
        <v>1163</v>
      </c>
      <c r="G715" s="169">
        <v>23.41</v>
      </c>
      <c r="H715" s="169"/>
      <c r="I715" s="110">
        <v>4.04</v>
      </c>
    </row>
    <row r="716" spans="1:9" ht="15.2" customHeight="1" thickBot="1" x14ac:dyDescent="0.25">
      <c r="A716" s="113"/>
      <c r="B716" s="113"/>
      <c r="C716" s="103"/>
      <c r="D716" s="107">
        <v>31.25</v>
      </c>
      <c r="E716" s="108" t="s">
        <v>798</v>
      </c>
      <c r="F716" s="104" t="s">
        <v>799</v>
      </c>
      <c r="G716" s="169">
        <v>48.2</v>
      </c>
      <c r="H716" s="170"/>
      <c r="I716" s="111">
        <v>15.06</v>
      </c>
    </row>
    <row r="717" spans="1:9" ht="15.4" customHeight="1" thickBot="1" x14ac:dyDescent="0.25">
      <c r="A717" s="113"/>
      <c r="B717" s="113"/>
      <c r="C717" s="103"/>
      <c r="D717" s="103"/>
      <c r="E717" s="103"/>
      <c r="F717" s="171" t="s">
        <v>1042</v>
      </c>
      <c r="G717" s="171"/>
      <c r="H717" s="172">
        <v>63.26</v>
      </c>
      <c r="I717" s="172"/>
    </row>
    <row r="718" spans="1:9" ht="31.7" customHeight="1" thickBot="1" x14ac:dyDescent="0.25">
      <c r="A718" s="178" t="s">
        <v>1248</v>
      </c>
      <c r="B718" s="178"/>
      <c r="C718" s="106" t="s">
        <v>200</v>
      </c>
      <c r="D718" s="179" t="s">
        <v>351</v>
      </c>
      <c r="E718" s="179"/>
      <c r="F718" s="179"/>
      <c r="G718" s="179"/>
      <c r="H718" s="179"/>
      <c r="I718" s="103"/>
    </row>
    <row r="719" spans="1:9" ht="30.6" customHeight="1" thickBot="1" x14ac:dyDescent="0.25">
      <c r="A719" s="113"/>
      <c r="B719" s="168" t="s">
        <v>1149</v>
      </c>
      <c r="C719" s="168"/>
      <c r="D719" s="107">
        <v>0.18390000000000001</v>
      </c>
      <c r="E719" s="108" t="s">
        <v>804</v>
      </c>
      <c r="F719" s="104" t="s">
        <v>1130</v>
      </c>
      <c r="G719" s="169">
        <v>18.899999999999999</v>
      </c>
      <c r="H719" s="169"/>
      <c r="I719" s="110">
        <v>3.48</v>
      </c>
    </row>
    <row r="720" spans="1:9" ht="30.6" customHeight="1" thickBot="1" x14ac:dyDescent="0.25">
      <c r="A720" s="113"/>
      <c r="B720" s="168" t="s">
        <v>1150</v>
      </c>
      <c r="C720" s="168"/>
      <c r="D720" s="107">
        <v>0.18390000000000001</v>
      </c>
      <c r="E720" s="108" t="s">
        <v>804</v>
      </c>
      <c r="F720" s="104" t="s">
        <v>1132</v>
      </c>
      <c r="G720" s="169">
        <v>23</v>
      </c>
      <c r="H720" s="169"/>
      <c r="I720" s="110">
        <v>4.2300000000000004</v>
      </c>
    </row>
    <row r="721" spans="1:9" ht="30.6" customHeight="1" thickBot="1" x14ac:dyDescent="0.25">
      <c r="A721" s="113"/>
      <c r="B721" s="168" t="s">
        <v>1160</v>
      </c>
      <c r="C721" s="168"/>
      <c r="D721" s="107">
        <v>3</v>
      </c>
      <c r="E721" s="108" t="s">
        <v>200</v>
      </c>
      <c r="F721" s="104" t="s">
        <v>1161</v>
      </c>
      <c r="G721" s="169">
        <v>2.23</v>
      </c>
      <c r="H721" s="169"/>
      <c r="I721" s="110">
        <v>6.69</v>
      </c>
    </row>
    <row r="722" spans="1:9" ht="30.6" customHeight="1" thickBot="1" x14ac:dyDescent="0.25">
      <c r="A722" s="113"/>
      <c r="B722" s="168" t="s">
        <v>1249</v>
      </c>
      <c r="C722" s="168"/>
      <c r="D722" s="107">
        <v>1</v>
      </c>
      <c r="E722" s="108" t="s">
        <v>200</v>
      </c>
      <c r="F722" s="104" t="s">
        <v>1250</v>
      </c>
      <c r="G722" s="169">
        <v>7.83</v>
      </c>
      <c r="H722" s="169"/>
      <c r="I722" s="110">
        <v>7.83</v>
      </c>
    </row>
    <row r="723" spans="1:9" ht="39.75" customHeight="1" thickBot="1" x14ac:dyDescent="0.25">
      <c r="A723" s="113"/>
      <c r="B723" s="168" t="s">
        <v>1162</v>
      </c>
      <c r="C723" s="168"/>
      <c r="D723" s="107">
        <v>7.4999999999999997E-2</v>
      </c>
      <c r="E723" s="108" t="s">
        <v>200</v>
      </c>
      <c r="F723" s="104" t="s">
        <v>1163</v>
      </c>
      <c r="G723" s="169">
        <v>23.41</v>
      </c>
      <c r="H723" s="169"/>
      <c r="I723" s="110">
        <v>1.76</v>
      </c>
    </row>
    <row r="724" spans="1:9" ht="15.2" customHeight="1" thickBot="1" x14ac:dyDescent="0.25">
      <c r="A724" s="113"/>
      <c r="B724" s="113"/>
      <c r="C724" s="103"/>
      <c r="D724" s="107">
        <v>31.25</v>
      </c>
      <c r="E724" s="108" t="s">
        <v>798</v>
      </c>
      <c r="F724" s="104" t="s">
        <v>799</v>
      </c>
      <c r="G724" s="169">
        <v>23.99</v>
      </c>
      <c r="H724" s="170"/>
      <c r="I724" s="111">
        <v>7.5</v>
      </c>
    </row>
    <row r="725" spans="1:9" ht="15.4" customHeight="1" thickBot="1" x14ac:dyDescent="0.25">
      <c r="A725" s="113"/>
      <c r="B725" s="113"/>
      <c r="C725" s="103"/>
      <c r="D725" s="103"/>
      <c r="E725" s="103"/>
      <c r="F725" s="171" t="s">
        <v>1042</v>
      </c>
      <c r="G725" s="171"/>
      <c r="H725" s="172">
        <v>31.49</v>
      </c>
      <c r="I725" s="172"/>
    </row>
    <row r="726" spans="1:9" ht="15.4" customHeight="1" thickBot="1" x14ac:dyDescent="0.25">
      <c r="A726" s="178" t="s">
        <v>1251</v>
      </c>
      <c r="B726" s="178"/>
      <c r="C726" s="106" t="s">
        <v>200</v>
      </c>
      <c r="D726" s="179" t="s">
        <v>354</v>
      </c>
      <c r="E726" s="179"/>
      <c r="F726" s="179"/>
      <c r="G726" s="179"/>
      <c r="H726" s="179"/>
      <c r="I726" s="103"/>
    </row>
    <row r="727" spans="1:9" ht="21.4" customHeight="1" thickBot="1" x14ac:dyDescent="0.25">
      <c r="A727" s="113"/>
      <c r="B727" s="168" t="s">
        <v>1252</v>
      </c>
      <c r="C727" s="168"/>
      <c r="D727" s="107">
        <v>26.12</v>
      </c>
      <c r="E727" s="108" t="s">
        <v>92</v>
      </c>
      <c r="F727" s="104" t="s">
        <v>1253</v>
      </c>
      <c r="G727" s="169">
        <v>93.07</v>
      </c>
      <c r="H727" s="169"/>
      <c r="I727" s="110">
        <v>2430.9899999999998</v>
      </c>
    </row>
    <row r="728" spans="1:9" ht="15.2" customHeight="1" thickBot="1" x14ac:dyDescent="0.25">
      <c r="A728" s="113"/>
      <c r="B728" s="168" t="s">
        <v>1254</v>
      </c>
      <c r="C728" s="168"/>
      <c r="D728" s="107">
        <v>5.85</v>
      </c>
      <c r="E728" s="108" t="s">
        <v>92</v>
      </c>
      <c r="F728" s="104" t="s">
        <v>1255</v>
      </c>
      <c r="G728" s="169">
        <v>16.32</v>
      </c>
      <c r="H728" s="169"/>
      <c r="I728" s="110">
        <v>95.47</v>
      </c>
    </row>
    <row r="729" spans="1:9" ht="21.4" customHeight="1" thickBot="1" x14ac:dyDescent="0.25">
      <c r="A729" s="113"/>
      <c r="B729" s="168" t="s">
        <v>1010</v>
      </c>
      <c r="C729" s="168"/>
      <c r="D729" s="107">
        <v>25.94</v>
      </c>
      <c r="E729" s="108" t="s">
        <v>92</v>
      </c>
      <c r="F729" s="104" t="s">
        <v>91</v>
      </c>
      <c r="G729" s="169">
        <v>72.599999999999994</v>
      </c>
      <c r="H729" s="169"/>
      <c r="I729" s="110">
        <v>1883.24</v>
      </c>
    </row>
    <row r="730" spans="1:9" ht="21.4" customHeight="1" thickBot="1" x14ac:dyDescent="0.25">
      <c r="A730" s="113"/>
      <c r="B730" s="168" t="s">
        <v>1256</v>
      </c>
      <c r="C730" s="168"/>
      <c r="D730" s="107">
        <v>0.56000000000000005</v>
      </c>
      <c r="E730" s="108" t="s">
        <v>76</v>
      </c>
      <c r="F730" s="104" t="s">
        <v>183</v>
      </c>
      <c r="G730" s="169">
        <v>74.16</v>
      </c>
      <c r="H730" s="169"/>
      <c r="I730" s="110">
        <v>41.53</v>
      </c>
    </row>
    <row r="731" spans="1:9" ht="15.2" customHeight="1" thickBot="1" x14ac:dyDescent="0.25">
      <c r="A731" s="113"/>
      <c r="B731" s="168" t="s">
        <v>1257</v>
      </c>
      <c r="C731" s="168"/>
      <c r="D731" s="107">
        <v>3.75</v>
      </c>
      <c r="E731" s="108" t="s">
        <v>161</v>
      </c>
      <c r="F731" s="104" t="s">
        <v>263</v>
      </c>
      <c r="G731" s="169">
        <v>85.94</v>
      </c>
      <c r="H731" s="169"/>
      <c r="I731" s="110">
        <v>322.27999999999997</v>
      </c>
    </row>
    <row r="732" spans="1:9" ht="21.4" customHeight="1" thickBot="1" x14ac:dyDescent="0.25">
      <c r="A732" s="113"/>
      <c r="B732" s="168" t="s">
        <v>1258</v>
      </c>
      <c r="C732" s="168"/>
      <c r="D732" s="107">
        <v>3</v>
      </c>
      <c r="E732" s="108" t="s">
        <v>92</v>
      </c>
      <c r="F732" s="104" t="s">
        <v>1259</v>
      </c>
      <c r="G732" s="169">
        <v>3664.27</v>
      </c>
      <c r="H732" s="169"/>
      <c r="I732" s="110">
        <v>10992.81</v>
      </c>
    </row>
    <row r="733" spans="1:9" ht="15.2" customHeight="1" thickBot="1" x14ac:dyDescent="0.25">
      <c r="A733" s="113"/>
      <c r="B733" s="168" t="s">
        <v>1260</v>
      </c>
      <c r="C733" s="168"/>
      <c r="D733" s="107">
        <v>1</v>
      </c>
      <c r="E733" s="108" t="s">
        <v>161</v>
      </c>
      <c r="F733" s="104" t="s">
        <v>266</v>
      </c>
      <c r="G733" s="169">
        <v>40.32</v>
      </c>
      <c r="H733" s="169"/>
      <c r="I733" s="110">
        <v>40.32</v>
      </c>
    </row>
    <row r="734" spans="1:9" ht="21.4" customHeight="1" thickBot="1" x14ac:dyDescent="0.25">
      <c r="A734" s="113"/>
      <c r="B734" s="168" t="s">
        <v>1261</v>
      </c>
      <c r="C734" s="168"/>
      <c r="D734" s="107">
        <v>2</v>
      </c>
      <c r="E734" s="108" t="s">
        <v>200</v>
      </c>
      <c r="F734" s="104" t="s">
        <v>1262</v>
      </c>
      <c r="G734" s="169">
        <v>6.61</v>
      </c>
      <c r="H734" s="169"/>
      <c r="I734" s="110">
        <v>13.22</v>
      </c>
    </row>
    <row r="735" spans="1:9" ht="15.2" customHeight="1" thickBot="1" x14ac:dyDescent="0.25">
      <c r="A735" s="113"/>
      <c r="B735" s="113"/>
      <c r="C735" s="103"/>
      <c r="D735" s="107">
        <v>31.25</v>
      </c>
      <c r="E735" s="108" t="s">
        <v>798</v>
      </c>
      <c r="F735" s="104" t="s">
        <v>799</v>
      </c>
      <c r="G735" s="169">
        <v>15819.86</v>
      </c>
      <c r="H735" s="170"/>
      <c r="I735" s="111">
        <v>4943.71</v>
      </c>
    </row>
    <row r="736" spans="1:9" ht="15.4" customHeight="1" thickBot="1" x14ac:dyDescent="0.25">
      <c r="A736" s="113"/>
      <c r="B736" s="113"/>
      <c r="C736" s="103"/>
      <c r="D736" s="103"/>
      <c r="E736" s="103"/>
      <c r="F736" s="171" t="s">
        <v>1042</v>
      </c>
      <c r="G736" s="171"/>
      <c r="H736" s="172">
        <v>20763.57</v>
      </c>
      <c r="I736" s="172"/>
    </row>
    <row r="737" spans="1:9" ht="15.4" customHeight="1" thickBot="1" x14ac:dyDescent="0.25">
      <c r="A737" s="178" t="s">
        <v>1263</v>
      </c>
      <c r="B737" s="178"/>
      <c r="C737" s="106" t="s">
        <v>200</v>
      </c>
      <c r="D737" s="179" t="s">
        <v>357</v>
      </c>
      <c r="E737" s="179"/>
      <c r="F737" s="179"/>
      <c r="G737" s="179"/>
      <c r="H737" s="179"/>
      <c r="I737" s="103"/>
    </row>
    <row r="738" spans="1:9" ht="21.4" customHeight="1" thickBot="1" x14ac:dyDescent="0.25">
      <c r="A738" s="113"/>
      <c r="B738" s="168" t="s">
        <v>950</v>
      </c>
      <c r="C738" s="168"/>
      <c r="D738" s="107">
        <v>1</v>
      </c>
      <c r="E738" s="108" t="s">
        <v>804</v>
      </c>
      <c r="F738" s="104" t="s">
        <v>951</v>
      </c>
      <c r="G738" s="169">
        <v>18.21</v>
      </c>
      <c r="H738" s="169"/>
      <c r="I738" s="110">
        <v>18.21</v>
      </c>
    </row>
    <row r="739" spans="1:9" ht="21.4" customHeight="1" thickBot="1" x14ac:dyDescent="0.25">
      <c r="A739" s="113"/>
      <c r="B739" s="168" t="s">
        <v>879</v>
      </c>
      <c r="C739" s="168"/>
      <c r="D739" s="107">
        <v>1</v>
      </c>
      <c r="E739" s="108" t="s">
        <v>804</v>
      </c>
      <c r="F739" s="104" t="s">
        <v>880</v>
      </c>
      <c r="G739" s="169">
        <v>22.8</v>
      </c>
      <c r="H739" s="169"/>
      <c r="I739" s="110">
        <v>22.8</v>
      </c>
    </row>
    <row r="740" spans="1:9" ht="21.4" customHeight="1" thickBot="1" x14ac:dyDescent="0.25">
      <c r="A740" s="113"/>
      <c r="B740" s="168" t="s">
        <v>1252</v>
      </c>
      <c r="C740" s="168"/>
      <c r="D740" s="107">
        <v>4.47</v>
      </c>
      <c r="E740" s="108" t="s">
        <v>92</v>
      </c>
      <c r="F740" s="104" t="s">
        <v>1253</v>
      </c>
      <c r="G740" s="169">
        <v>93.07</v>
      </c>
      <c r="H740" s="169"/>
      <c r="I740" s="110">
        <v>416.02</v>
      </c>
    </row>
    <row r="741" spans="1:9" ht="30.6" customHeight="1" thickBot="1" x14ac:dyDescent="0.25">
      <c r="A741" s="113"/>
      <c r="B741" s="168" t="s">
        <v>1264</v>
      </c>
      <c r="C741" s="168"/>
      <c r="D741" s="107">
        <v>0.56000000000000005</v>
      </c>
      <c r="E741" s="108" t="s">
        <v>92</v>
      </c>
      <c r="F741" s="104" t="s">
        <v>1265</v>
      </c>
      <c r="G741" s="169">
        <v>3407.87</v>
      </c>
      <c r="H741" s="169"/>
      <c r="I741" s="110">
        <v>1908.41</v>
      </c>
    </row>
    <row r="742" spans="1:9" ht="21.4" customHeight="1" thickBot="1" x14ac:dyDescent="0.25">
      <c r="A742" s="113"/>
      <c r="B742" s="168" t="s">
        <v>1010</v>
      </c>
      <c r="C742" s="168"/>
      <c r="D742" s="107">
        <v>3.44</v>
      </c>
      <c r="E742" s="108" t="s">
        <v>92</v>
      </c>
      <c r="F742" s="104" t="s">
        <v>91</v>
      </c>
      <c r="G742" s="169">
        <v>72.599999999999994</v>
      </c>
      <c r="H742" s="169"/>
      <c r="I742" s="110">
        <v>249.74</v>
      </c>
    </row>
    <row r="743" spans="1:9" ht="15.2" customHeight="1" thickBot="1" x14ac:dyDescent="0.25">
      <c r="A743" s="113"/>
      <c r="B743" s="168" t="s">
        <v>1260</v>
      </c>
      <c r="C743" s="168"/>
      <c r="D743" s="107">
        <v>0.5</v>
      </c>
      <c r="E743" s="108" t="s">
        <v>161</v>
      </c>
      <c r="F743" s="104" t="s">
        <v>266</v>
      </c>
      <c r="G743" s="169">
        <v>40.32</v>
      </c>
      <c r="H743" s="169"/>
      <c r="I743" s="110">
        <v>20.16</v>
      </c>
    </row>
    <row r="744" spans="1:9" ht="15.2" customHeight="1" thickBot="1" x14ac:dyDescent="0.25">
      <c r="A744" s="113"/>
      <c r="B744" s="168" t="s">
        <v>884</v>
      </c>
      <c r="C744" s="168"/>
      <c r="D744" s="107">
        <v>2.77</v>
      </c>
      <c r="E744" s="108" t="s">
        <v>885</v>
      </c>
      <c r="F744" s="104" t="s">
        <v>886</v>
      </c>
      <c r="G744" s="169">
        <v>227.92</v>
      </c>
      <c r="H744" s="169"/>
      <c r="I744" s="110">
        <v>631.34</v>
      </c>
    </row>
    <row r="745" spans="1:9" ht="15.2" customHeight="1" thickBot="1" x14ac:dyDescent="0.25">
      <c r="A745" s="113"/>
      <c r="B745" s="168" t="s">
        <v>1266</v>
      </c>
      <c r="C745" s="168"/>
      <c r="D745" s="107">
        <v>1</v>
      </c>
      <c r="E745" s="108" t="s">
        <v>200</v>
      </c>
      <c r="F745" s="104" t="s">
        <v>1267</v>
      </c>
      <c r="G745" s="169">
        <v>484.59</v>
      </c>
      <c r="H745" s="169"/>
      <c r="I745" s="110">
        <v>484.59</v>
      </c>
    </row>
    <row r="746" spans="1:9" ht="15.2" customHeight="1" thickBot="1" x14ac:dyDescent="0.25">
      <c r="A746" s="113"/>
      <c r="B746" s="113"/>
      <c r="C746" s="103"/>
      <c r="D746" s="107">
        <v>31.25</v>
      </c>
      <c r="E746" s="108" t="s">
        <v>798</v>
      </c>
      <c r="F746" s="104" t="s">
        <v>799</v>
      </c>
      <c r="G746" s="169">
        <v>3751.27</v>
      </c>
      <c r="H746" s="170"/>
      <c r="I746" s="111">
        <v>1172.27</v>
      </c>
    </row>
    <row r="747" spans="1:9" ht="15.4" customHeight="1" thickBot="1" x14ac:dyDescent="0.25">
      <c r="A747" s="113"/>
      <c r="B747" s="113"/>
      <c r="C747" s="103"/>
      <c r="D747" s="103"/>
      <c r="E747" s="103"/>
      <c r="F747" s="171" t="s">
        <v>1042</v>
      </c>
      <c r="G747" s="171"/>
      <c r="H747" s="172">
        <v>4923.54</v>
      </c>
      <c r="I747" s="172"/>
    </row>
    <row r="748" spans="1:9" ht="15.4" customHeight="1" thickBot="1" x14ac:dyDescent="0.25">
      <c r="A748" s="178" t="s">
        <v>1268</v>
      </c>
      <c r="B748" s="178"/>
      <c r="C748" s="106" t="s">
        <v>200</v>
      </c>
      <c r="D748" s="179" t="s">
        <v>360</v>
      </c>
      <c r="E748" s="179"/>
      <c r="F748" s="179"/>
      <c r="G748" s="179"/>
      <c r="H748" s="179"/>
      <c r="I748" s="103"/>
    </row>
    <row r="749" spans="1:9" ht="15.2" customHeight="1" thickBot="1" x14ac:dyDescent="0.25">
      <c r="A749" s="113"/>
      <c r="B749" s="168" t="s">
        <v>1269</v>
      </c>
      <c r="C749" s="168"/>
      <c r="D749" s="107">
        <v>20</v>
      </c>
      <c r="E749" s="108" t="s">
        <v>76</v>
      </c>
      <c r="F749" s="104" t="s">
        <v>157</v>
      </c>
      <c r="G749" s="169">
        <v>69.7</v>
      </c>
      <c r="H749" s="169"/>
      <c r="I749" s="110">
        <v>1394</v>
      </c>
    </row>
    <row r="750" spans="1:9" ht="21.4" customHeight="1" thickBot="1" x14ac:dyDescent="0.25">
      <c r="A750" s="113"/>
      <c r="B750" s="168" t="s">
        <v>1010</v>
      </c>
      <c r="C750" s="168"/>
      <c r="D750" s="107">
        <v>19</v>
      </c>
      <c r="E750" s="108" t="s">
        <v>92</v>
      </c>
      <c r="F750" s="104" t="s">
        <v>91</v>
      </c>
      <c r="G750" s="169">
        <v>72.599999999999994</v>
      </c>
      <c r="H750" s="169"/>
      <c r="I750" s="110">
        <v>1379.4</v>
      </c>
    </row>
    <row r="751" spans="1:9" ht="21.4" customHeight="1" thickBot="1" x14ac:dyDescent="0.25">
      <c r="A751" s="113"/>
      <c r="B751" s="168" t="s">
        <v>1258</v>
      </c>
      <c r="C751" s="168"/>
      <c r="D751" s="107">
        <v>0.35</v>
      </c>
      <c r="E751" s="108" t="s">
        <v>92</v>
      </c>
      <c r="F751" s="104" t="s">
        <v>1259</v>
      </c>
      <c r="G751" s="169">
        <v>3664.27</v>
      </c>
      <c r="H751" s="169"/>
      <c r="I751" s="110">
        <v>1282.49</v>
      </c>
    </row>
    <row r="752" spans="1:9" ht="21.4" customHeight="1" thickBot="1" x14ac:dyDescent="0.25">
      <c r="A752" s="113"/>
      <c r="B752" s="168" t="s">
        <v>1252</v>
      </c>
      <c r="C752" s="168"/>
      <c r="D752" s="107">
        <v>25</v>
      </c>
      <c r="E752" s="108" t="s">
        <v>92</v>
      </c>
      <c r="F752" s="104" t="s">
        <v>1253</v>
      </c>
      <c r="G752" s="169">
        <v>93.07</v>
      </c>
      <c r="H752" s="169"/>
      <c r="I752" s="110">
        <v>2326.75</v>
      </c>
    </row>
    <row r="753" spans="1:9" ht="15.2" customHeight="1" thickBot="1" x14ac:dyDescent="0.25">
      <c r="A753" s="113"/>
      <c r="B753" s="168" t="s">
        <v>1011</v>
      </c>
      <c r="C753" s="168"/>
      <c r="D753" s="107">
        <v>0.4</v>
      </c>
      <c r="E753" s="108" t="s">
        <v>92</v>
      </c>
      <c r="F753" s="104" t="s">
        <v>1012</v>
      </c>
      <c r="G753" s="169">
        <v>739.4</v>
      </c>
      <c r="H753" s="169"/>
      <c r="I753" s="110">
        <v>295.76</v>
      </c>
    </row>
    <row r="754" spans="1:9" ht="21.4" customHeight="1" thickBot="1" x14ac:dyDescent="0.25">
      <c r="A754" s="113"/>
      <c r="B754" s="168" t="s">
        <v>1015</v>
      </c>
      <c r="C754" s="168"/>
      <c r="D754" s="107">
        <v>0.08</v>
      </c>
      <c r="E754" s="108" t="s">
        <v>92</v>
      </c>
      <c r="F754" s="104" t="s">
        <v>1016</v>
      </c>
      <c r="G754" s="169">
        <v>1279</v>
      </c>
      <c r="H754" s="169"/>
      <c r="I754" s="110">
        <v>102.32</v>
      </c>
    </row>
    <row r="755" spans="1:9" ht="15.2" customHeight="1" thickBot="1" x14ac:dyDescent="0.25">
      <c r="A755" s="113"/>
      <c r="B755" s="168" t="s">
        <v>884</v>
      </c>
      <c r="C755" s="168"/>
      <c r="D755" s="107">
        <v>3</v>
      </c>
      <c r="E755" s="108" t="s">
        <v>885</v>
      </c>
      <c r="F755" s="104" t="s">
        <v>886</v>
      </c>
      <c r="G755" s="169">
        <v>227.92</v>
      </c>
      <c r="H755" s="169"/>
      <c r="I755" s="110">
        <v>683.76</v>
      </c>
    </row>
    <row r="756" spans="1:9" ht="15.2" customHeight="1" thickBot="1" x14ac:dyDescent="0.25">
      <c r="A756" s="113"/>
      <c r="B756" s="113"/>
      <c r="C756" s="103"/>
      <c r="D756" s="107">
        <v>31.25</v>
      </c>
      <c r="E756" s="108" t="s">
        <v>798</v>
      </c>
      <c r="F756" s="104" t="s">
        <v>799</v>
      </c>
      <c r="G756" s="169">
        <v>7464.48</v>
      </c>
      <c r="H756" s="170"/>
      <c r="I756" s="111">
        <v>2332.65</v>
      </c>
    </row>
    <row r="757" spans="1:9" ht="15.4" customHeight="1" thickBot="1" x14ac:dyDescent="0.25">
      <c r="A757" s="113"/>
      <c r="B757" s="113"/>
      <c r="C757" s="103"/>
      <c r="D757" s="103"/>
      <c r="E757" s="103"/>
      <c r="F757" s="171" t="s">
        <v>1042</v>
      </c>
      <c r="G757" s="171"/>
      <c r="H757" s="172">
        <v>9797.1299999999992</v>
      </c>
      <c r="I757" s="172"/>
    </row>
    <row r="758" spans="1:9" ht="17.649999999999999" customHeight="1" thickBot="1" x14ac:dyDescent="0.25">
      <c r="A758" s="113"/>
      <c r="B758" s="113"/>
      <c r="C758" s="103"/>
      <c r="D758" s="177" t="s">
        <v>1270</v>
      </c>
      <c r="E758" s="177"/>
      <c r="F758" s="177"/>
      <c r="G758" s="177"/>
      <c r="H758" s="177"/>
      <c r="I758" s="103"/>
    </row>
    <row r="759" spans="1:9" ht="15.4" customHeight="1" thickBot="1" x14ac:dyDescent="0.25">
      <c r="A759" s="178" t="s">
        <v>1271</v>
      </c>
      <c r="B759" s="178"/>
      <c r="C759" s="106" t="s">
        <v>161</v>
      </c>
      <c r="D759" s="179" t="s">
        <v>263</v>
      </c>
      <c r="E759" s="179"/>
      <c r="F759" s="179"/>
      <c r="G759" s="179"/>
      <c r="H759" s="179"/>
      <c r="I759" s="103"/>
    </row>
    <row r="760" spans="1:9" ht="30.6" customHeight="1" thickBot="1" x14ac:dyDescent="0.25">
      <c r="A760" s="113"/>
      <c r="B760" s="168" t="s">
        <v>1129</v>
      </c>
      <c r="C760" s="168"/>
      <c r="D760" s="107">
        <v>0.6</v>
      </c>
      <c r="E760" s="108" t="s">
        <v>804</v>
      </c>
      <c r="F760" s="104" t="s">
        <v>1130</v>
      </c>
      <c r="G760" s="169">
        <v>17.66</v>
      </c>
      <c r="H760" s="169"/>
      <c r="I760" s="110">
        <v>10.6</v>
      </c>
    </row>
    <row r="761" spans="1:9" ht="30.6" customHeight="1" thickBot="1" x14ac:dyDescent="0.25">
      <c r="A761" s="113"/>
      <c r="B761" s="168" t="s">
        <v>1131</v>
      </c>
      <c r="C761" s="168"/>
      <c r="D761" s="107">
        <v>0.6</v>
      </c>
      <c r="E761" s="108" t="s">
        <v>804</v>
      </c>
      <c r="F761" s="104" t="s">
        <v>1132</v>
      </c>
      <c r="G761" s="169">
        <v>22.2</v>
      </c>
      <c r="H761" s="169"/>
      <c r="I761" s="110">
        <v>13.32</v>
      </c>
    </row>
    <row r="762" spans="1:9" ht="15.2" customHeight="1" thickBot="1" x14ac:dyDescent="0.25">
      <c r="A762" s="113"/>
      <c r="B762" s="168" t="s">
        <v>1133</v>
      </c>
      <c r="C762" s="168"/>
      <c r="D762" s="107">
        <v>0.01</v>
      </c>
      <c r="E762" s="108" t="s">
        <v>1134</v>
      </c>
      <c r="F762" s="104" t="s">
        <v>1135</v>
      </c>
      <c r="G762" s="169">
        <v>47.9</v>
      </c>
      <c r="H762" s="169"/>
      <c r="I762" s="110">
        <v>0.48</v>
      </c>
    </row>
    <row r="763" spans="1:9" ht="15.2" customHeight="1" thickBot="1" x14ac:dyDescent="0.25">
      <c r="A763" s="113"/>
      <c r="B763" s="168" t="s">
        <v>1136</v>
      </c>
      <c r="C763" s="168"/>
      <c r="D763" s="107">
        <v>0.22</v>
      </c>
      <c r="E763" s="108" t="s">
        <v>1137</v>
      </c>
      <c r="F763" s="104" t="s">
        <v>1138</v>
      </c>
      <c r="G763" s="169">
        <v>8.64</v>
      </c>
      <c r="H763" s="169"/>
      <c r="I763" s="110">
        <v>1.9</v>
      </c>
    </row>
    <row r="764" spans="1:9" ht="15.2" customHeight="1" thickBot="1" x14ac:dyDescent="0.25">
      <c r="A764" s="113"/>
      <c r="B764" s="168" t="s">
        <v>1139</v>
      </c>
      <c r="C764" s="168"/>
      <c r="D764" s="107">
        <v>1.05</v>
      </c>
      <c r="E764" s="108" t="s">
        <v>161</v>
      </c>
      <c r="F764" s="104" t="s">
        <v>263</v>
      </c>
      <c r="G764" s="169">
        <v>56.8</v>
      </c>
      <c r="H764" s="169"/>
      <c r="I764" s="110">
        <v>59.64</v>
      </c>
    </row>
    <row r="765" spans="1:9" ht="15.2" customHeight="1" thickBot="1" x14ac:dyDescent="0.25">
      <c r="A765" s="113"/>
      <c r="B765" s="113"/>
      <c r="C765" s="103"/>
      <c r="D765" s="107">
        <v>31.25</v>
      </c>
      <c r="E765" s="108" t="s">
        <v>798</v>
      </c>
      <c r="F765" s="104" t="s">
        <v>799</v>
      </c>
      <c r="G765" s="169">
        <v>85.94</v>
      </c>
      <c r="H765" s="170"/>
      <c r="I765" s="111">
        <v>26.86</v>
      </c>
    </row>
    <row r="766" spans="1:9" ht="15.4" customHeight="1" thickBot="1" x14ac:dyDescent="0.25">
      <c r="A766" s="113"/>
      <c r="B766" s="113"/>
      <c r="C766" s="103"/>
      <c r="D766" s="103"/>
      <c r="E766" s="103"/>
      <c r="F766" s="171" t="s">
        <v>989</v>
      </c>
      <c r="G766" s="171"/>
      <c r="H766" s="172">
        <v>112.8</v>
      </c>
      <c r="I766" s="172"/>
    </row>
    <row r="767" spans="1:9" ht="15.4" customHeight="1" thickBot="1" x14ac:dyDescent="0.25">
      <c r="A767" s="178" t="s">
        <v>1272</v>
      </c>
      <c r="B767" s="178"/>
      <c r="C767" s="106" t="s">
        <v>161</v>
      </c>
      <c r="D767" s="179" t="s">
        <v>266</v>
      </c>
      <c r="E767" s="179"/>
      <c r="F767" s="179"/>
      <c r="G767" s="179"/>
      <c r="H767" s="179"/>
      <c r="I767" s="103"/>
    </row>
    <row r="768" spans="1:9" ht="30.6" customHeight="1" thickBot="1" x14ac:dyDescent="0.25">
      <c r="A768" s="113"/>
      <c r="B768" s="168" t="s">
        <v>1129</v>
      </c>
      <c r="C768" s="168"/>
      <c r="D768" s="107">
        <v>0.45</v>
      </c>
      <c r="E768" s="108" t="s">
        <v>804</v>
      </c>
      <c r="F768" s="104" t="s">
        <v>1130</v>
      </c>
      <c r="G768" s="169">
        <v>17.66</v>
      </c>
      <c r="H768" s="169"/>
      <c r="I768" s="110">
        <v>7.95</v>
      </c>
    </row>
    <row r="769" spans="1:9" ht="30.6" customHeight="1" thickBot="1" x14ac:dyDescent="0.25">
      <c r="A769" s="113"/>
      <c r="B769" s="168" t="s">
        <v>1131</v>
      </c>
      <c r="C769" s="168"/>
      <c r="D769" s="107">
        <v>0.45</v>
      </c>
      <c r="E769" s="108" t="s">
        <v>804</v>
      </c>
      <c r="F769" s="104" t="s">
        <v>1132</v>
      </c>
      <c r="G769" s="169">
        <v>22.2</v>
      </c>
      <c r="H769" s="169"/>
      <c r="I769" s="110">
        <v>9.99</v>
      </c>
    </row>
    <row r="770" spans="1:9" ht="15.2" customHeight="1" thickBot="1" x14ac:dyDescent="0.25">
      <c r="A770" s="113"/>
      <c r="B770" s="168" t="s">
        <v>1133</v>
      </c>
      <c r="C770" s="168"/>
      <c r="D770" s="107">
        <v>0.01</v>
      </c>
      <c r="E770" s="108" t="s">
        <v>1134</v>
      </c>
      <c r="F770" s="104" t="s">
        <v>1135</v>
      </c>
      <c r="G770" s="169">
        <v>47.9</v>
      </c>
      <c r="H770" s="169"/>
      <c r="I770" s="110">
        <v>0.48</v>
      </c>
    </row>
    <row r="771" spans="1:9" ht="15.2" customHeight="1" thickBot="1" x14ac:dyDescent="0.25">
      <c r="A771" s="113"/>
      <c r="B771" s="168" t="s">
        <v>1136</v>
      </c>
      <c r="C771" s="168"/>
      <c r="D771" s="107">
        <v>0.18</v>
      </c>
      <c r="E771" s="108" t="s">
        <v>1137</v>
      </c>
      <c r="F771" s="104" t="s">
        <v>1138</v>
      </c>
      <c r="G771" s="169">
        <v>8.64</v>
      </c>
      <c r="H771" s="169"/>
      <c r="I771" s="110">
        <v>1.56</v>
      </c>
    </row>
    <row r="772" spans="1:9" ht="15.2" customHeight="1" thickBot="1" x14ac:dyDescent="0.25">
      <c r="A772" s="113"/>
      <c r="B772" s="168" t="s">
        <v>1141</v>
      </c>
      <c r="C772" s="168"/>
      <c r="D772" s="107">
        <v>1.05</v>
      </c>
      <c r="E772" s="108" t="s">
        <v>161</v>
      </c>
      <c r="F772" s="104" t="s">
        <v>266</v>
      </c>
      <c r="G772" s="169">
        <v>19.37</v>
      </c>
      <c r="H772" s="169"/>
      <c r="I772" s="110">
        <v>20.34</v>
      </c>
    </row>
    <row r="773" spans="1:9" ht="15.2" customHeight="1" thickBot="1" x14ac:dyDescent="0.25">
      <c r="A773" s="113"/>
      <c r="B773" s="113"/>
      <c r="C773" s="103"/>
      <c r="D773" s="107">
        <v>31.25</v>
      </c>
      <c r="E773" s="108" t="s">
        <v>798</v>
      </c>
      <c r="F773" s="104" t="s">
        <v>799</v>
      </c>
      <c r="G773" s="169">
        <v>40.32</v>
      </c>
      <c r="H773" s="170"/>
      <c r="I773" s="111">
        <v>12.6</v>
      </c>
    </row>
    <row r="774" spans="1:9" ht="15.4" customHeight="1" thickBot="1" x14ac:dyDescent="0.25">
      <c r="A774" s="113"/>
      <c r="B774" s="113"/>
      <c r="C774" s="103"/>
      <c r="D774" s="103"/>
      <c r="E774" s="103"/>
      <c r="F774" s="171" t="s">
        <v>989</v>
      </c>
      <c r="G774" s="171"/>
      <c r="H774" s="172">
        <v>52.92</v>
      </c>
      <c r="I774" s="172"/>
    </row>
    <row r="775" spans="1:9" ht="31.7" customHeight="1" thickBot="1" x14ac:dyDescent="0.25">
      <c r="A775" s="178" t="s">
        <v>1273</v>
      </c>
      <c r="B775" s="178"/>
      <c r="C775" s="106" t="s">
        <v>200</v>
      </c>
      <c r="D775" s="179" t="s">
        <v>365</v>
      </c>
      <c r="E775" s="179"/>
      <c r="F775" s="179"/>
      <c r="G775" s="179"/>
      <c r="H775" s="179"/>
      <c r="I775" s="103"/>
    </row>
    <row r="776" spans="1:9" ht="30.6" customHeight="1" thickBot="1" x14ac:dyDescent="0.25">
      <c r="A776" s="113"/>
      <c r="B776" s="168" t="s">
        <v>1149</v>
      </c>
      <c r="C776" s="168"/>
      <c r="D776" s="107">
        <v>0.4713</v>
      </c>
      <c r="E776" s="108" t="s">
        <v>804</v>
      </c>
      <c r="F776" s="104" t="s">
        <v>1130</v>
      </c>
      <c r="G776" s="169">
        <v>18.899999999999999</v>
      </c>
      <c r="H776" s="169"/>
      <c r="I776" s="110">
        <v>8.91</v>
      </c>
    </row>
    <row r="777" spans="1:9" ht="30.6" customHeight="1" thickBot="1" x14ac:dyDescent="0.25">
      <c r="A777" s="113"/>
      <c r="B777" s="168" t="s">
        <v>1150</v>
      </c>
      <c r="C777" s="168"/>
      <c r="D777" s="107">
        <v>0.4713</v>
      </c>
      <c r="E777" s="108" t="s">
        <v>804</v>
      </c>
      <c r="F777" s="104" t="s">
        <v>1132</v>
      </c>
      <c r="G777" s="169">
        <v>23</v>
      </c>
      <c r="H777" s="169"/>
      <c r="I777" s="110">
        <v>10.84</v>
      </c>
    </row>
    <row r="778" spans="1:9" ht="30.6" customHeight="1" thickBot="1" x14ac:dyDescent="0.25">
      <c r="A778" s="113"/>
      <c r="B778" s="168" t="s">
        <v>1232</v>
      </c>
      <c r="C778" s="168"/>
      <c r="D778" s="107">
        <v>2</v>
      </c>
      <c r="E778" s="108" t="s">
        <v>200</v>
      </c>
      <c r="F778" s="104" t="s">
        <v>1233</v>
      </c>
      <c r="G778" s="169">
        <v>16.07</v>
      </c>
      <c r="H778" s="169"/>
      <c r="I778" s="110">
        <v>32.14</v>
      </c>
    </row>
    <row r="779" spans="1:9" ht="39.75" customHeight="1" thickBot="1" x14ac:dyDescent="0.25">
      <c r="A779" s="113"/>
      <c r="B779" s="168" t="s">
        <v>1162</v>
      </c>
      <c r="C779" s="168"/>
      <c r="D779" s="107">
        <v>0.17499999999999999</v>
      </c>
      <c r="E779" s="108" t="s">
        <v>200</v>
      </c>
      <c r="F779" s="104" t="s">
        <v>1163</v>
      </c>
      <c r="G779" s="169">
        <v>23.41</v>
      </c>
      <c r="H779" s="169"/>
      <c r="I779" s="110">
        <v>4.0999999999999996</v>
      </c>
    </row>
    <row r="780" spans="1:9" ht="21.4" customHeight="1" thickBot="1" x14ac:dyDescent="0.25">
      <c r="A780" s="113"/>
      <c r="B780" s="168" t="s">
        <v>1274</v>
      </c>
      <c r="C780" s="168"/>
      <c r="D780" s="107">
        <v>1</v>
      </c>
      <c r="E780" s="108" t="s">
        <v>200</v>
      </c>
      <c r="F780" s="104" t="s">
        <v>1275</v>
      </c>
      <c r="G780" s="169">
        <v>77.77</v>
      </c>
      <c r="H780" s="169"/>
      <c r="I780" s="110">
        <v>77.77</v>
      </c>
    </row>
    <row r="781" spans="1:9" ht="15.2" customHeight="1" thickBot="1" x14ac:dyDescent="0.25">
      <c r="A781" s="113"/>
      <c r="B781" s="113"/>
      <c r="C781" s="103"/>
      <c r="D781" s="107">
        <v>31.25</v>
      </c>
      <c r="E781" s="108" t="s">
        <v>798</v>
      </c>
      <c r="F781" s="104" t="s">
        <v>799</v>
      </c>
      <c r="G781" s="169">
        <v>133.76</v>
      </c>
      <c r="H781" s="170"/>
      <c r="I781" s="111">
        <v>41.8</v>
      </c>
    </row>
    <row r="782" spans="1:9" ht="15.4" customHeight="1" thickBot="1" x14ac:dyDescent="0.25">
      <c r="A782" s="113"/>
      <c r="B782" s="113"/>
      <c r="C782" s="103"/>
      <c r="D782" s="103"/>
      <c r="E782" s="103"/>
      <c r="F782" s="171" t="s">
        <v>1042</v>
      </c>
      <c r="G782" s="171"/>
      <c r="H782" s="172">
        <v>175.56</v>
      </c>
      <c r="I782" s="172"/>
    </row>
    <row r="783" spans="1:9" ht="31.7" customHeight="1" thickBot="1" x14ac:dyDescent="0.25">
      <c r="A783" s="178" t="s">
        <v>1276</v>
      </c>
      <c r="B783" s="178"/>
      <c r="C783" s="106" t="s">
        <v>200</v>
      </c>
      <c r="D783" s="179" t="s">
        <v>368</v>
      </c>
      <c r="E783" s="179"/>
      <c r="F783" s="179"/>
      <c r="G783" s="179"/>
      <c r="H783" s="179"/>
      <c r="I783" s="103"/>
    </row>
    <row r="784" spans="1:9" ht="30.6" customHeight="1" thickBot="1" x14ac:dyDescent="0.25">
      <c r="A784" s="113"/>
      <c r="B784" s="168" t="s">
        <v>1149</v>
      </c>
      <c r="C784" s="168"/>
      <c r="D784" s="107">
        <v>0.4713</v>
      </c>
      <c r="E784" s="108" t="s">
        <v>804</v>
      </c>
      <c r="F784" s="104" t="s">
        <v>1130</v>
      </c>
      <c r="G784" s="169">
        <v>18.899999999999999</v>
      </c>
      <c r="H784" s="169"/>
      <c r="I784" s="110">
        <v>8.91</v>
      </c>
    </row>
    <row r="785" spans="1:9" ht="30.6" customHeight="1" thickBot="1" x14ac:dyDescent="0.25">
      <c r="A785" s="113"/>
      <c r="B785" s="168" t="s">
        <v>1150</v>
      </c>
      <c r="C785" s="168"/>
      <c r="D785" s="107">
        <v>0.4713</v>
      </c>
      <c r="E785" s="108" t="s">
        <v>804</v>
      </c>
      <c r="F785" s="104" t="s">
        <v>1132</v>
      </c>
      <c r="G785" s="169">
        <v>23</v>
      </c>
      <c r="H785" s="169"/>
      <c r="I785" s="110">
        <v>10.84</v>
      </c>
    </row>
    <row r="786" spans="1:9" ht="30.6" customHeight="1" thickBot="1" x14ac:dyDescent="0.25">
      <c r="A786" s="113"/>
      <c r="B786" s="168" t="s">
        <v>1232</v>
      </c>
      <c r="C786" s="168"/>
      <c r="D786" s="107">
        <v>2</v>
      </c>
      <c r="E786" s="108" t="s">
        <v>200</v>
      </c>
      <c r="F786" s="104" t="s">
        <v>1233</v>
      </c>
      <c r="G786" s="169">
        <v>16.07</v>
      </c>
      <c r="H786" s="169"/>
      <c r="I786" s="110">
        <v>32.14</v>
      </c>
    </row>
    <row r="787" spans="1:9" ht="39.75" customHeight="1" thickBot="1" x14ac:dyDescent="0.25">
      <c r="A787" s="113"/>
      <c r="B787" s="168" t="s">
        <v>1162</v>
      </c>
      <c r="C787" s="168"/>
      <c r="D787" s="107">
        <v>0.17499999999999999</v>
      </c>
      <c r="E787" s="108" t="s">
        <v>200</v>
      </c>
      <c r="F787" s="104" t="s">
        <v>1163</v>
      </c>
      <c r="G787" s="169">
        <v>23.41</v>
      </c>
      <c r="H787" s="169"/>
      <c r="I787" s="110">
        <v>4.0999999999999996</v>
      </c>
    </row>
    <row r="788" spans="1:9" ht="21.4" customHeight="1" thickBot="1" x14ac:dyDescent="0.25">
      <c r="A788" s="113"/>
      <c r="B788" s="168" t="s">
        <v>1277</v>
      </c>
      <c r="C788" s="168"/>
      <c r="D788" s="107">
        <v>1</v>
      </c>
      <c r="E788" s="108" t="s">
        <v>200</v>
      </c>
      <c r="F788" s="104" t="s">
        <v>1278</v>
      </c>
      <c r="G788" s="169">
        <v>81.05</v>
      </c>
      <c r="H788" s="169"/>
      <c r="I788" s="110">
        <v>81.05</v>
      </c>
    </row>
    <row r="789" spans="1:9" ht="15.2" customHeight="1" thickBot="1" x14ac:dyDescent="0.25">
      <c r="A789" s="113"/>
      <c r="B789" s="113"/>
      <c r="C789" s="103"/>
      <c r="D789" s="107">
        <v>31.25</v>
      </c>
      <c r="E789" s="108" t="s">
        <v>798</v>
      </c>
      <c r="F789" s="104" t="s">
        <v>799</v>
      </c>
      <c r="G789" s="169">
        <v>137.04</v>
      </c>
      <c r="H789" s="170"/>
      <c r="I789" s="111">
        <v>42.83</v>
      </c>
    </row>
    <row r="790" spans="1:9" ht="15.4" customHeight="1" thickBot="1" x14ac:dyDescent="0.25">
      <c r="A790" s="113"/>
      <c r="B790" s="113"/>
      <c r="C790" s="103"/>
      <c r="D790" s="103"/>
      <c r="E790" s="103"/>
      <c r="F790" s="171" t="s">
        <v>1042</v>
      </c>
      <c r="G790" s="171"/>
      <c r="H790" s="172">
        <v>179.87</v>
      </c>
      <c r="I790" s="172"/>
    </row>
    <row r="791" spans="1:9" ht="31.7" customHeight="1" thickBot="1" x14ac:dyDescent="0.25">
      <c r="A791" s="178" t="s">
        <v>1279</v>
      </c>
      <c r="B791" s="178"/>
      <c r="C791" s="106" t="s">
        <v>200</v>
      </c>
      <c r="D791" s="179" t="s">
        <v>371</v>
      </c>
      <c r="E791" s="179"/>
      <c r="F791" s="179"/>
      <c r="G791" s="179"/>
      <c r="H791" s="179"/>
      <c r="I791" s="103"/>
    </row>
    <row r="792" spans="1:9" ht="30.6" customHeight="1" thickBot="1" x14ac:dyDescent="0.25">
      <c r="A792" s="113"/>
      <c r="B792" s="168" t="s">
        <v>1149</v>
      </c>
      <c r="C792" s="168"/>
      <c r="D792" s="107">
        <v>0.27289999999999998</v>
      </c>
      <c r="E792" s="108" t="s">
        <v>804</v>
      </c>
      <c r="F792" s="104" t="s">
        <v>1130</v>
      </c>
      <c r="G792" s="169">
        <v>18.899999999999999</v>
      </c>
      <c r="H792" s="169"/>
      <c r="I792" s="110">
        <v>5.16</v>
      </c>
    </row>
    <row r="793" spans="1:9" ht="30.6" customHeight="1" thickBot="1" x14ac:dyDescent="0.25">
      <c r="A793" s="113"/>
      <c r="B793" s="168" t="s">
        <v>1150</v>
      </c>
      <c r="C793" s="168"/>
      <c r="D793" s="107">
        <v>0.27289999999999998</v>
      </c>
      <c r="E793" s="108" t="s">
        <v>804</v>
      </c>
      <c r="F793" s="104" t="s">
        <v>1132</v>
      </c>
      <c r="G793" s="169">
        <v>23</v>
      </c>
      <c r="H793" s="169"/>
      <c r="I793" s="110">
        <v>6.28</v>
      </c>
    </row>
    <row r="794" spans="1:9" ht="30.6" customHeight="1" thickBot="1" x14ac:dyDescent="0.25">
      <c r="A794" s="113"/>
      <c r="B794" s="168" t="s">
        <v>1230</v>
      </c>
      <c r="C794" s="168"/>
      <c r="D794" s="107">
        <v>2</v>
      </c>
      <c r="E794" s="108" t="s">
        <v>200</v>
      </c>
      <c r="F794" s="104" t="s">
        <v>1231</v>
      </c>
      <c r="G794" s="169">
        <v>4.6500000000000004</v>
      </c>
      <c r="H794" s="169"/>
      <c r="I794" s="110">
        <v>9.3000000000000007</v>
      </c>
    </row>
    <row r="795" spans="1:9" ht="39.75" customHeight="1" thickBot="1" x14ac:dyDescent="0.25">
      <c r="A795" s="113"/>
      <c r="B795" s="168" t="s">
        <v>1162</v>
      </c>
      <c r="C795" s="168"/>
      <c r="D795" s="107">
        <v>0.115</v>
      </c>
      <c r="E795" s="108" t="s">
        <v>200</v>
      </c>
      <c r="F795" s="104" t="s">
        <v>1163</v>
      </c>
      <c r="G795" s="169">
        <v>23.41</v>
      </c>
      <c r="H795" s="169"/>
      <c r="I795" s="110">
        <v>2.69</v>
      </c>
    </row>
    <row r="796" spans="1:9" ht="21.4" customHeight="1" thickBot="1" x14ac:dyDescent="0.25">
      <c r="A796" s="113"/>
      <c r="B796" s="168" t="s">
        <v>1280</v>
      </c>
      <c r="C796" s="168"/>
      <c r="D796" s="107">
        <v>1</v>
      </c>
      <c r="E796" s="108" t="s">
        <v>200</v>
      </c>
      <c r="F796" s="104" t="s">
        <v>1281</v>
      </c>
      <c r="G796" s="169">
        <v>20.350000000000001</v>
      </c>
      <c r="H796" s="169"/>
      <c r="I796" s="110">
        <v>20.350000000000001</v>
      </c>
    </row>
    <row r="797" spans="1:9" ht="15.2" customHeight="1" thickBot="1" x14ac:dyDescent="0.25">
      <c r="A797" s="113"/>
      <c r="B797" s="113"/>
      <c r="C797" s="103"/>
      <c r="D797" s="107">
        <v>31.25</v>
      </c>
      <c r="E797" s="108" t="s">
        <v>798</v>
      </c>
      <c r="F797" s="104" t="s">
        <v>799</v>
      </c>
      <c r="G797" s="169">
        <v>43.78</v>
      </c>
      <c r="H797" s="170"/>
      <c r="I797" s="111">
        <v>13.68</v>
      </c>
    </row>
    <row r="798" spans="1:9" ht="15.4" customHeight="1" thickBot="1" x14ac:dyDescent="0.25">
      <c r="A798" s="113"/>
      <c r="B798" s="113"/>
      <c r="C798" s="103"/>
      <c r="D798" s="103"/>
      <c r="E798" s="103"/>
      <c r="F798" s="171" t="s">
        <v>1042</v>
      </c>
      <c r="G798" s="171"/>
      <c r="H798" s="172">
        <v>57.46</v>
      </c>
      <c r="I798" s="172"/>
    </row>
    <row r="799" spans="1:9" ht="31.7" customHeight="1" thickBot="1" x14ac:dyDescent="0.25">
      <c r="A799" s="178" t="s">
        <v>1282</v>
      </c>
      <c r="B799" s="178"/>
      <c r="C799" s="106" t="s">
        <v>200</v>
      </c>
      <c r="D799" s="179" t="s">
        <v>374</v>
      </c>
      <c r="E799" s="179"/>
      <c r="F799" s="179"/>
      <c r="G799" s="179"/>
      <c r="H799" s="179"/>
      <c r="I799" s="103"/>
    </row>
    <row r="800" spans="1:9" ht="30.6" customHeight="1" thickBot="1" x14ac:dyDescent="0.25">
      <c r="A800" s="113"/>
      <c r="B800" s="168" t="s">
        <v>1149</v>
      </c>
      <c r="C800" s="168"/>
      <c r="D800" s="107">
        <v>0.31419999999999998</v>
      </c>
      <c r="E800" s="108" t="s">
        <v>804</v>
      </c>
      <c r="F800" s="104" t="s">
        <v>1130</v>
      </c>
      <c r="G800" s="169">
        <v>18.899999999999999</v>
      </c>
      <c r="H800" s="169"/>
      <c r="I800" s="110">
        <v>5.94</v>
      </c>
    </row>
    <row r="801" spans="1:9" ht="30.6" customHeight="1" thickBot="1" x14ac:dyDescent="0.25">
      <c r="A801" s="113"/>
      <c r="B801" s="168" t="s">
        <v>1150</v>
      </c>
      <c r="C801" s="168"/>
      <c r="D801" s="107">
        <v>0.31419999999999998</v>
      </c>
      <c r="E801" s="108" t="s">
        <v>804</v>
      </c>
      <c r="F801" s="104" t="s">
        <v>1132</v>
      </c>
      <c r="G801" s="169">
        <v>23</v>
      </c>
      <c r="H801" s="169"/>
      <c r="I801" s="110">
        <v>7.23</v>
      </c>
    </row>
    <row r="802" spans="1:9" ht="21.4" customHeight="1" thickBot="1" x14ac:dyDescent="0.25">
      <c r="A802" s="113"/>
      <c r="B802" s="168" t="s">
        <v>1151</v>
      </c>
      <c r="C802" s="168"/>
      <c r="D802" s="107">
        <v>3.0599999999999999E-2</v>
      </c>
      <c r="E802" s="108" t="s">
        <v>200</v>
      </c>
      <c r="F802" s="104" t="s">
        <v>1152</v>
      </c>
      <c r="G802" s="169">
        <v>56.76</v>
      </c>
      <c r="H802" s="169"/>
      <c r="I802" s="110">
        <v>1.74</v>
      </c>
    </row>
    <row r="803" spans="1:9" ht="30.6" customHeight="1" thickBot="1" x14ac:dyDescent="0.25">
      <c r="A803" s="113"/>
      <c r="B803" s="168" t="s">
        <v>1232</v>
      </c>
      <c r="C803" s="168"/>
      <c r="D803" s="107">
        <v>1</v>
      </c>
      <c r="E803" s="108" t="s">
        <v>200</v>
      </c>
      <c r="F803" s="104" t="s">
        <v>1233</v>
      </c>
      <c r="G803" s="169">
        <v>16.07</v>
      </c>
      <c r="H803" s="169"/>
      <c r="I803" s="110">
        <v>16.07</v>
      </c>
    </row>
    <row r="804" spans="1:9" ht="39.75" customHeight="1" thickBot="1" x14ac:dyDescent="0.25">
      <c r="A804" s="113"/>
      <c r="B804" s="168" t="s">
        <v>1162</v>
      </c>
      <c r="C804" s="168"/>
      <c r="D804" s="107">
        <v>8.7499999999999994E-2</v>
      </c>
      <c r="E804" s="108" t="s">
        <v>200</v>
      </c>
      <c r="F804" s="104" t="s">
        <v>1163</v>
      </c>
      <c r="G804" s="169">
        <v>23.41</v>
      </c>
      <c r="H804" s="169"/>
      <c r="I804" s="110">
        <v>2.0499999999999998</v>
      </c>
    </row>
    <row r="805" spans="1:9" ht="30.6" customHeight="1" thickBot="1" x14ac:dyDescent="0.25">
      <c r="A805" s="113"/>
      <c r="B805" s="168" t="s">
        <v>1155</v>
      </c>
      <c r="C805" s="168"/>
      <c r="D805" s="107">
        <v>0.05</v>
      </c>
      <c r="E805" s="108" t="s">
        <v>200</v>
      </c>
      <c r="F805" s="104" t="s">
        <v>1156</v>
      </c>
      <c r="G805" s="169">
        <v>64.290000000000006</v>
      </c>
      <c r="H805" s="169"/>
      <c r="I805" s="110">
        <v>3.21</v>
      </c>
    </row>
    <row r="806" spans="1:9" ht="21.4" customHeight="1" thickBot="1" x14ac:dyDescent="0.25">
      <c r="A806" s="113"/>
      <c r="B806" s="168" t="s">
        <v>1283</v>
      </c>
      <c r="C806" s="168"/>
      <c r="D806" s="107">
        <v>1</v>
      </c>
      <c r="E806" s="108" t="s">
        <v>200</v>
      </c>
      <c r="F806" s="104" t="s">
        <v>1284</v>
      </c>
      <c r="G806" s="169">
        <v>41.15</v>
      </c>
      <c r="H806" s="169"/>
      <c r="I806" s="110">
        <v>41.15</v>
      </c>
    </row>
    <row r="807" spans="1:9" ht="15.2" customHeight="1" thickBot="1" x14ac:dyDescent="0.25">
      <c r="A807" s="113"/>
      <c r="B807" s="168" t="s">
        <v>1157</v>
      </c>
      <c r="C807" s="168"/>
      <c r="D807" s="107">
        <v>8.7999999999999995E-2</v>
      </c>
      <c r="E807" s="108" t="s">
        <v>200</v>
      </c>
      <c r="F807" s="104" t="s">
        <v>1158</v>
      </c>
      <c r="G807" s="169">
        <v>1.74</v>
      </c>
      <c r="H807" s="169"/>
      <c r="I807" s="110">
        <v>0.15</v>
      </c>
    </row>
    <row r="808" spans="1:9" ht="15.2" customHeight="1" thickBot="1" x14ac:dyDescent="0.25">
      <c r="A808" s="113"/>
      <c r="B808" s="113"/>
      <c r="C808" s="103"/>
      <c r="D808" s="107">
        <v>31.25</v>
      </c>
      <c r="E808" s="108" t="s">
        <v>798</v>
      </c>
      <c r="F808" s="104" t="s">
        <v>799</v>
      </c>
      <c r="G808" s="169">
        <v>77.540000000000006</v>
      </c>
      <c r="H808" s="170"/>
      <c r="I808" s="111">
        <v>24.23</v>
      </c>
    </row>
    <row r="809" spans="1:9" ht="15.4" customHeight="1" thickBot="1" x14ac:dyDescent="0.25">
      <c r="A809" s="113"/>
      <c r="B809" s="113"/>
      <c r="C809" s="103"/>
      <c r="D809" s="103"/>
      <c r="E809" s="103"/>
      <c r="F809" s="171" t="s">
        <v>1042</v>
      </c>
      <c r="G809" s="171"/>
      <c r="H809" s="172">
        <v>101.77</v>
      </c>
      <c r="I809" s="172"/>
    </row>
    <row r="810" spans="1:9" ht="17.649999999999999" customHeight="1" thickBot="1" x14ac:dyDescent="0.25">
      <c r="A810" s="113"/>
      <c r="B810" s="113"/>
      <c r="C810" s="103"/>
      <c r="D810" s="177" t="s">
        <v>1285</v>
      </c>
      <c r="E810" s="177"/>
      <c r="F810" s="177"/>
      <c r="G810" s="177"/>
      <c r="H810" s="177"/>
      <c r="I810" s="103"/>
    </row>
    <row r="811" spans="1:9" ht="31.7" customHeight="1" thickBot="1" x14ac:dyDescent="0.25">
      <c r="A811" s="178" t="s">
        <v>1286</v>
      </c>
      <c r="B811" s="178"/>
      <c r="C811" s="106" t="s">
        <v>161</v>
      </c>
      <c r="D811" s="179" t="s">
        <v>377</v>
      </c>
      <c r="E811" s="179"/>
      <c r="F811" s="179"/>
      <c r="G811" s="179"/>
      <c r="H811" s="179"/>
      <c r="I811" s="103"/>
    </row>
    <row r="812" spans="1:9" ht="30.6" customHeight="1" thickBot="1" x14ac:dyDescent="0.25">
      <c r="A812" s="113"/>
      <c r="B812" s="168" t="s">
        <v>1149</v>
      </c>
      <c r="C812" s="168"/>
      <c r="D812" s="107">
        <v>0.307</v>
      </c>
      <c r="E812" s="108" t="s">
        <v>804</v>
      </c>
      <c r="F812" s="104" t="s">
        <v>1130</v>
      </c>
      <c r="G812" s="169">
        <v>18.899999999999999</v>
      </c>
      <c r="H812" s="169"/>
      <c r="I812" s="110">
        <v>5.8</v>
      </c>
    </row>
    <row r="813" spans="1:9" ht="30.6" customHeight="1" thickBot="1" x14ac:dyDescent="0.25">
      <c r="A813" s="113"/>
      <c r="B813" s="168" t="s">
        <v>1150</v>
      </c>
      <c r="C813" s="168"/>
      <c r="D813" s="107">
        <v>0.307</v>
      </c>
      <c r="E813" s="108" t="s">
        <v>804</v>
      </c>
      <c r="F813" s="104" t="s">
        <v>1132</v>
      </c>
      <c r="G813" s="169">
        <v>23</v>
      </c>
      <c r="H813" s="169"/>
      <c r="I813" s="110">
        <v>7.06</v>
      </c>
    </row>
    <row r="814" spans="1:9" ht="21.4" customHeight="1" thickBot="1" x14ac:dyDescent="0.25">
      <c r="A814" s="113"/>
      <c r="B814" s="168" t="s">
        <v>1287</v>
      </c>
      <c r="C814" s="168"/>
      <c r="D814" s="107">
        <v>0.99099999999999999</v>
      </c>
      <c r="E814" s="108" t="s">
        <v>161</v>
      </c>
      <c r="F814" s="104" t="s">
        <v>1288</v>
      </c>
      <c r="G814" s="169">
        <v>27.47</v>
      </c>
      <c r="H814" s="169"/>
      <c r="I814" s="110">
        <v>27.22</v>
      </c>
    </row>
    <row r="815" spans="1:9" ht="15.2" customHeight="1" thickBot="1" x14ac:dyDescent="0.25">
      <c r="A815" s="113"/>
      <c r="B815" s="168" t="s">
        <v>1157</v>
      </c>
      <c r="C815" s="168"/>
      <c r="D815" s="107">
        <v>1.7000000000000001E-2</v>
      </c>
      <c r="E815" s="108" t="s">
        <v>200</v>
      </c>
      <c r="F815" s="104" t="s">
        <v>1158</v>
      </c>
      <c r="G815" s="169">
        <v>1.74</v>
      </c>
      <c r="H815" s="169"/>
      <c r="I815" s="110">
        <v>0.03</v>
      </c>
    </row>
    <row r="816" spans="1:9" ht="15.2" customHeight="1" thickBot="1" x14ac:dyDescent="0.25">
      <c r="A816" s="113"/>
      <c r="B816" s="113"/>
      <c r="C816" s="103"/>
      <c r="D816" s="107">
        <v>31.25</v>
      </c>
      <c r="E816" s="108" t="s">
        <v>798</v>
      </c>
      <c r="F816" s="104" t="s">
        <v>799</v>
      </c>
      <c r="G816" s="169">
        <v>40.11</v>
      </c>
      <c r="H816" s="170"/>
      <c r="I816" s="111">
        <v>12.53</v>
      </c>
    </row>
    <row r="817" spans="1:9" ht="15.4" customHeight="1" thickBot="1" x14ac:dyDescent="0.25">
      <c r="A817" s="113"/>
      <c r="B817" s="113"/>
      <c r="C817" s="103"/>
      <c r="D817" s="103"/>
      <c r="E817" s="103"/>
      <c r="F817" s="171" t="s">
        <v>989</v>
      </c>
      <c r="G817" s="171"/>
      <c r="H817" s="172">
        <v>52.64</v>
      </c>
      <c r="I817" s="172"/>
    </row>
    <row r="818" spans="1:9" ht="31.7" customHeight="1" thickBot="1" x14ac:dyDescent="0.25">
      <c r="A818" s="178" t="s">
        <v>1289</v>
      </c>
      <c r="B818" s="178"/>
      <c r="C818" s="106" t="s">
        <v>161</v>
      </c>
      <c r="D818" s="179" t="s">
        <v>380</v>
      </c>
      <c r="E818" s="179"/>
      <c r="F818" s="179"/>
      <c r="G818" s="179"/>
      <c r="H818" s="179"/>
      <c r="I818" s="103"/>
    </row>
    <row r="819" spans="1:9" ht="30.6" customHeight="1" thickBot="1" x14ac:dyDescent="0.25">
      <c r="A819" s="113"/>
      <c r="B819" s="168" t="s">
        <v>1149</v>
      </c>
      <c r="C819" s="168"/>
      <c r="D819" s="107">
        <v>0.189</v>
      </c>
      <c r="E819" s="108" t="s">
        <v>804</v>
      </c>
      <c r="F819" s="104" t="s">
        <v>1130</v>
      </c>
      <c r="G819" s="169">
        <v>18.899999999999999</v>
      </c>
      <c r="H819" s="169"/>
      <c r="I819" s="110">
        <v>3.57</v>
      </c>
    </row>
    <row r="820" spans="1:9" ht="30.6" customHeight="1" thickBot="1" x14ac:dyDescent="0.25">
      <c r="A820" s="113"/>
      <c r="B820" s="168" t="s">
        <v>1150</v>
      </c>
      <c r="C820" s="168"/>
      <c r="D820" s="107">
        <v>0.189</v>
      </c>
      <c r="E820" s="108" t="s">
        <v>804</v>
      </c>
      <c r="F820" s="104" t="s">
        <v>1132</v>
      </c>
      <c r="G820" s="169">
        <v>23</v>
      </c>
      <c r="H820" s="169"/>
      <c r="I820" s="110">
        <v>4.3499999999999996</v>
      </c>
    </row>
    <row r="821" spans="1:9" ht="21.4" customHeight="1" thickBot="1" x14ac:dyDescent="0.25">
      <c r="A821" s="113"/>
      <c r="B821" s="168" t="s">
        <v>1290</v>
      </c>
      <c r="C821" s="168"/>
      <c r="D821" s="107">
        <v>1.0269999999999999</v>
      </c>
      <c r="E821" s="108" t="s">
        <v>161</v>
      </c>
      <c r="F821" s="104" t="s">
        <v>1291</v>
      </c>
      <c r="G821" s="169">
        <v>16.690000000000001</v>
      </c>
      <c r="H821" s="169"/>
      <c r="I821" s="110">
        <v>17.14</v>
      </c>
    </row>
    <row r="822" spans="1:9" ht="15.2" customHeight="1" thickBot="1" x14ac:dyDescent="0.25">
      <c r="A822" s="113"/>
      <c r="B822" s="168" t="s">
        <v>1157</v>
      </c>
      <c r="C822" s="168"/>
      <c r="D822" s="107">
        <v>1.0999999999999999E-2</v>
      </c>
      <c r="E822" s="108" t="s">
        <v>200</v>
      </c>
      <c r="F822" s="104" t="s">
        <v>1158</v>
      </c>
      <c r="G822" s="169">
        <v>1.74</v>
      </c>
      <c r="H822" s="169"/>
      <c r="I822" s="110">
        <v>0.02</v>
      </c>
    </row>
    <row r="823" spans="1:9" ht="15.2" customHeight="1" thickBot="1" x14ac:dyDescent="0.25">
      <c r="A823" s="113"/>
      <c r="B823" s="113"/>
      <c r="C823" s="103"/>
      <c r="D823" s="107">
        <v>31.25</v>
      </c>
      <c r="E823" s="108" t="s">
        <v>798</v>
      </c>
      <c r="F823" s="104" t="s">
        <v>799</v>
      </c>
      <c r="G823" s="169">
        <v>25.08</v>
      </c>
      <c r="H823" s="170"/>
      <c r="I823" s="111">
        <v>7.84</v>
      </c>
    </row>
    <row r="824" spans="1:9" ht="15.4" customHeight="1" thickBot="1" x14ac:dyDescent="0.25">
      <c r="A824" s="113"/>
      <c r="B824" s="113"/>
      <c r="C824" s="103"/>
      <c r="D824" s="103"/>
      <c r="E824" s="103"/>
      <c r="F824" s="171" t="s">
        <v>989</v>
      </c>
      <c r="G824" s="171"/>
      <c r="H824" s="172">
        <v>32.92</v>
      </c>
      <c r="I824" s="172"/>
    </row>
    <row r="825" spans="1:9" ht="22.15" customHeight="1" thickBot="1" x14ac:dyDescent="0.25">
      <c r="A825" s="178" t="s">
        <v>1292</v>
      </c>
      <c r="B825" s="178"/>
      <c r="C825" s="106" t="s">
        <v>161</v>
      </c>
      <c r="D825" s="179" t="s">
        <v>383</v>
      </c>
      <c r="E825" s="179"/>
      <c r="F825" s="179"/>
      <c r="G825" s="179"/>
      <c r="H825" s="179"/>
      <c r="I825" s="103"/>
    </row>
    <row r="826" spans="1:9" ht="30.6" customHeight="1" thickBot="1" x14ac:dyDescent="0.25">
      <c r="A826" s="113"/>
      <c r="B826" s="168" t="s">
        <v>1149</v>
      </c>
      <c r="C826" s="168"/>
      <c r="D826" s="107">
        <v>0.224</v>
      </c>
      <c r="E826" s="108" t="s">
        <v>804</v>
      </c>
      <c r="F826" s="104" t="s">
        <v>1130</v>
      </c>
      <c r="G826" s="169">
        <v>18.899999999999999</v>
      </c>
      <c r="H826" s="169"/>
      <c r="I826" s="110">
        <v>4.2300000000000004</v>
      </c>
    </row>
    <row r="827" spans="1:9" ht="30.6" customHeight="1" thickBot="1" x14ac:dyDescent="0.25">
      <c r="A827" s="113"/>
      <c r="B827" s="168" t="s">
        <v>1150</v>
      </c>
      <c r="C827" s="168"/>
      <c r="D827" s="107">
        <v>0.224</v>
      </c>
      <c r="E827" s="108" t="s">
        <v>804</v>
      </c>
      <c r="F827" s="104" t="s">
        <v>1132</v>
      </c>
      <c r="G827" s="169">
        <v>23</v>
      </c>
      <c r="H827" s="169"/>
      <c r="I827" s="110">
        <v>5.15</v>
      </c>
    </row>
    <row r="828" spans="1:9" ht="21.4" customHeight="1" thickBot="1" x14ac:dyDescent="0.25">
      <c r="A828" s="113"/>
      <c r="B828" s="168" t="s">
        <v>1293</v>
      </c>
      <c r="C828" s="168"/>
      <c r="D828" s="107">
        <v>1.0492999999999999</v>
      </c>
      <c r="E828" s="108" t="s">
        <v>161</v>
      </c>
      <c r="F828" s="104" t="s">
        <v>1294</v>
      </c>
      <c r="G828" s="169">
        <v>15.23</v>
      </c>
      <c r="H828" s="169"/>
      <c r="I828" s="110">
        <v>15.98</v>
      </c>
    </row>
    <row r="829" spans="1:9" ht="15.2" customHeight="1" thickBot="1" x14ac:dyDescent="0.25">
      <c r="A829" s="113"/>
      <c r="B829" s="168" t="s">
        <v>1157</v>
      </c>
      <c r="C829" s="168"/>
      <c r="D829" s="107">
        <v>2.6100000000000002E-2</v>
      </c>
      <c r="E829" s="108" t="s">
        <v>200</v>
      </c>
      <c r="F829" s="104" t="s">
        <v>1158</v>
      </c>
      <c r="G829" s="169">
        <v>1.74</v>
      </c>
      <c r="H829" s="169"/>
      <c r="I829" s="110">
        <v>0.05</v>
      </c>
    </row>
    <row r="830" spans="1:9" ht="15.2" customHeight="1" thickBot="1" x14ac:dyDescent="0.25">
      <c r="A830" s="113"/>
      <c r="B830" s="113"/>
      <c r="C830" s="103"/>
      <c r="D830" s="107">
        <v>31.25</v>
      </c>
      <c r="E830" s="108" t="s">
        <v>798</v>
      </c>
      <c r="F830" s="104" t="s">
        <v>799</v>
      </c>
      <c r="G830" s="169">
        <v>25.41</v>
      </c>
      <c r="H830" s="170"/>
      <c r="I830" s="111">
        <v>7.94</v>
      </c>
    </row>
    <row r="831" spans="1:9" ht="15.4" customHeight="1" thickBot="1" x14ac:dyDescent="0.25">
      <c r="A831" s="113"/>
      <c r="B831" s="113"/>
      <c r="C831" s="103"/>
      <c r="D831" s="103"/>
      <c r="E831" s="103"/>
      <c r="F831" s="171" t="s">
        <v>989</v>
      </c>
      <c r="G831" s="171"/>
      <c r="H831" s="172">
        <v>33.35</v>
      </c>
      <c r="I831" s="172"/>
    </row>
    <row r="832" spans="1:9" ht="22.15" customHeight="1" thickBot="1" x14ac:dyDescent="0.25">
      <c r="A832" s="178" t="s">
        <v>1295</v>
      </c>
      <c r="B832" s="178"/>
      <c r="C832" s="106" t="s">
        <v>161</v>
      </c>
      <c r="D832" s="179" t="s">
        <v>386</v>
      </c>
      <c r="E832" s="179"/>
      <c r="F832" s="179"/>
      <c r="G832" s="179"/>
      <c r="H832" s="179"/>
      <c r="I832" s="103"/>
    </row>
    <row r="833" spans="1:9" ht="30.6" customHeight="1" thickBot="1" x14ac:dyDescent="0.25">
      <c r="A833" s="113"/>
      <c r="B833" s="168" t="s">
        <v>1149</v>
      </c>
      <c r="C833" s="168"/>
      <c r="D833" s="107">
        <v>0.38</v>
      </c>
      <c r="E833" s="108" t="s">
        <v>804</v>
      </c>
      <c r="F833" s="104" t="s">
        <v>1130</v>
      </c>
      <c r="G833" s="169">
        <v>18.899999999999999</v>
      </c>
      <c r="H833" s="169"/>
      <c r="I833" s="110">
        <v>7.18</v>
      </c>
    </row>
    <row r="834" spans="1:9" ht="30.6" customHeight="1" thickBot="1" x14ac:dyDescent="0.25">
      <c r="A834" s="113"/>
      <c r="B834" s="168" t="s">
        <v>1150</v>
      </c>
      <c r="C834" s="168"/>
      <c r="D834" s="107">
        <v>0.38</v>
      </c>
      <c r="E834" s="108" t="s">
        <v>804</v>
      </c>
      <c r="F834" s="104" t="s">
        <v>1132</v>
      </c>
      <c r="G834" s="169">
        <v>23</v>
      </c>
      <c r="H834" s="169"/>
      <c r="I834" s="110">
        <v>8.74</v>
      </c>
    </row>
    <row r="835" spans="1:9" ht="21.4" customHeight="1" thickBot="1" x14ac:dyDescent="0.25">
      <c r="A835" s="113"/>
      <c r="B835" s="168" t="s">
        <v>1296</v>
      </c>
      <c r="C835" s="168"/>
      <c r="D835" s="107">
        <v>1.0492999999999999</v>
      </c>
      <c r="E835" s="108" t="s">
        <v>161</v>
      </c>
      <c r="F835" s="104" t="s">
        <v>1297</v>
      </c>
      <c r="G835" s="169">
        <v>4.49</v>
      </c>
      <c r="H835" s="169"/>
      <c r="I835" s="110">
        <v>4.71</v>
      </c>
    </row>
    <row r="836" spans="1:9" ht="15.2" customHeight="1" thickBot="1" x14ac:dyDescent="0.25">
      <c r="A836" s="113"/>
      <c r="B836" s="168" t="s">
        <v>1157</v>
      </c>
      <c r="C836" s="168"/>
      <c r="D836" s="107">
        <v>8.8599999999999998E-2</v>
      </c>
      <c r="E836" s="108" t="s">
        <v>200</v>
      </c>
      <c r="F836" s="104" t="s">
        <v>1158</v>
      </c>
      <c r="G836" s="169">
        <v>1.74</v>
      </c>
      <c r="H836" s="169"/>
      <c r="I836" s="110">
        <v>0.15</v>
      </c>
    </row>
    <row r="837" spans="1:9" ht="15.2" customHeight="1" thickBot="1" x14ac:dyDescent="0.25">
      <c r="A837" s="113"/>
      <c r="B837" s="113"/>
      <c r="C837" s="103"/>
      <c r="D837" s="107">
        <v>31.25</v>
      </c>
      <c r="E837" s="108" t="s">
        <v>798</v>
      </c>
      <c r="F837" s="104" t="s">
        <v>799</v>
      </c>
      <c r="G837" s="169">
        <v>20.78</v>
      </c>
      <c r="H837" s="170"/>
      <c r="I837" s="111">
        <v>6.49</v>
      </c>
    </row>
    <row r="838" spans="1:9" ht="15.4" customHeight="1" thickBot="1" x14ac:dyDescent="0.25">
      <c r="A838" s="113"/>
      <c r="B838" s="113"/>
      <c r="C838" s="103"/>
      <c r="D838" s="103"/>
      <c r="E838" s="103"/>
      <c r="F838" s="171" t="s">
        <v>989</v>
      </c>
      <c r="G838" s="171"/>
      <c r="H838" s="172">
        <v>27.27</v>
      </c>
      <c r="I838" s="172"/>
    </row>
    <row r="839" spans="1:9" ht="22.15" customHeight="1" thickBot="1" x14ac:dyDescent="0.25">
      <c r="A839" s="178" t="s">
        <v>1298</v>
      </c>
      <c r="B839" s="178"/>
      <c r="C839" s="106" t="s">
        <v>200</v>
      </c>
      <c r="D839" s="179" t="s">
        <v>389</v>
      </c>
      <c r="E839" s="179"/>
      <c r="F839" s="179"/>
      <c r="G839" s="179"/>
      <c r="H839" s="179"/>
      <c r="I839" s="103"/>
    </row>
    <row r="840" spans="1:9" ht="30.6" customHeight="1" thickBot="1" x14ac:dyDescent="0.25">
      <c r="A840" s="113"/>
      <c r="B840" s="168" t="s">
        <v>1149</v>
      </c>
      <c r="C840" s="168"/>
      <c r="D840" s="107">
        <v>1.4821</v>
      </c>
      <c r="E840" s="108" t="s">
        <v>804</v>
      </c>
      <c r="F840" s="104" t="s">
        <v>1130</v>
      </c>
      <c r="G840" s="169">
        <v>18.899999999999999</v>
      </c>
      <c r="H840" s="169"/>
      <c r="I840" s="110">
        <v>28.01</v>
      </c>
    </row>
    <row r="841" spans="1:9" ht="30.6" customHeight="1" thickBot="1" x14ac:dyDescent="0.25">
      <c r="A841" s="113"/>
      <c r="B841" s="168" t="s">
        <v>1150</v>
      </c>
      <c r="C841" s="168"/>
      <c r="D841" s="107">
        <v>1.4821</v>
      </c>
      <c r="E841" s="108" t="s">
        <v>804</v>
      </c>
      <c r="F841" s="104" t="s">
        <v>1132</v>
      </c>
      <c r="G841" s="169">
        <v>23</v>
      </c>
      <c r="H841" s="169"/>
      <c r="I841" s="110">
        <v>34.090000000000003</v>
      </c>
    </row>
    <row r="842" spans="1:9" ht="49.15" customHeight="1" thickBot="1" x14ac:dyDescent="0.25">
      <c r="A842" s="113"/>
      <c r="B842" s="168" t="s">
        <v>1299</v>
      </c>
      <c r="C842" s="168"/>
      <c r="D842" s="107">
        <v>0.26340000000000002</v>
      </c>
      <c r="E842" s="108" t="s">
        <v>864</v>
      </c>
      <c r="F842" s="104" t="s">
        <v>1300</v>
      </c>
      <c r="G842" s="169">
        <v>317.89999999999998</v>
      </c>
      <c r="H842" s="169"/>
      <c r="I842" s="110">
        <v>83.73</v>
      </c>
    </row>
    <row r="843" spans="1:9" ht="49.15" customHeight="1" thickBot="1" x14ac:dyDescent="0.25">
      <c r="A843" s="113"/>
      <c r="B843" s="168" t="s">
        <v>1301</v>
      </c>
      <c r="C843" s="168"/>
      <c r="D843" s="107">
        <v>2.3611</v>
      </c>
      <c r="E843" s="108" t="s">
        <v>867</v>
      </c>
      <c r="F843" s="104" t="s">
        <v>1302</v>
      </c>
      <c r="G843" s="169">
        <v>150.44</v>
      </c>
      <c r="H843" s="169"/>
      <c r="I843" s="110">
        <v>355.2</v>
      </c>
    </row>
    <row r="844" spans="1:9" ht="21.4" customHeight="1" thickBot="1" x14ac:dyDescent="0.25">
      <c r="A844" s="113"/>
      <c r="B844" s="168" t="s">
        <v>1303</v>
      </c>
      <c r="C844" s="168"/>
      <c r="D844" s="107">
        <v>1</v>
      </c>
      <c r="E844" s="108" t="s">
        <v>200</v>
      </c>
      <c r="F844" s="104" t="s">
        <v>1304</v>
      </c>
      <c r="G844" s="169">
        <v>3131.91</v>
      </c>
      <c r="H844" s="169"/>
      <c r="I844" s="110">
        <v>3131.91</v>
      </c>
    </row>
    <row r="845" spans="1:9" ht="15.2" customHeight="1" thickBot="1" x14ac:dyDescent="0.25">
      <c r="A845" s="113"/>
      <c r="B845" s="113"/>
      <c r="C845" s="103"/>
      <c r="D845" s="107">
        <v>31.25</v>
      </c>
      <c r="E845" s="108" t="s">
        <v>798</v>
      </c>
      <c r="F845" s="104" t="s">
        <v>799</v>
      </c>
      <c r="G845" s="169">
        <v>3632.94</v>
      </c>
      <c r="H845" s="170"/>
      <c r="I845" s="111">
        <v>1135.29</v>
      </c>
    </row>
    <row r="846" spans="1:9" ht="15.4" customHeight="1" thickBot="1" x14ac:dyDescent="0.25">
      <c r="A846" s="113"/>
      <c r="B846" s="113"/>
      <c r="C846" s="103"/>
      <c r="D846" s="103"/>
      <c r="E846" s="103"/>
      <c r="F846" s="171" t="s">
        <v>1042</v>
      </c>
      <c r="G846" s="171"/>
      <c r="H846" s="172">
        <v>4768.2299999999996</v>
      </c>
      <c r="I846" s="172"/>
    </row>
    <row r="847" spans="1:9" ht="41.25" customHeight="1" thickBot="1" x14ac:dyDescent="0.25">
      <c r="A847" s="178" t="s">
        <v>1305</v>
      </c>
      <c r="B847" s="178"/>
      <c r="C847" s="106" t="s">
        <v>200</v>
      </c>
      <c r="D847" s="179" t="s">
        <v>392</v>
      </c>
      <c r="E847" s="179"/>
      <c r="F847" s="179"/>
      <c r="G847" s="179"/>
      <c r="H847" s="179"/>
      <c r="I847" s="103"/>
    </row>
    <row r="848" spans="1:9" ht="30.6" customHeight="1" thickBot="1" x14ac:dyDescent="0.25">
      <c r="A848" s="113"/>
      <c r="B848" s="168" t="s">
        <v>1149</v>
      </c>
      <c r="C848" s="168"/>
      <c r="D848" s="107">
        <v>0.18099999999999999</v>
      </c>
      <c r="E848" s="108" t="s">
        <v>804</v>
      </c>
      <c r="F848" s="104" t="s">
        <v>1130</v>
      </c>
      <c r="G848" s="169">
        <v>18.899999999999999</v>
      </c>
      <c r="H848" s="169"/>
      <c r="I848" s="110">
        <v>3.42</v>
      </c>
    </row>
    <row r="849" spans="1:9" ht="30.6" customHeight="1" thickBot="1" x14ac:dyDescent="0.25">
      <c r="A849" s="113"/>
      <c r="B849" s="168" t="s">
        <v>1150</v>
      </c>
      <c r="C849" s="168"/>
      <c r="D849" s="107">
        <v>0.18099999999999999</v>
      </c>
      <c r="E849" s="108" t="s">
        <v>804</v>
      </c>
      <c r="F849" s="104" t="s">
        <v>1132</v>
      </c>
      <c r="G849" s="169">
        <v>23</v>
      </c>
      <c r="H849" s="169"/>
      <c r="I849" s="110">
        <v>4.16</v>
      </c>
    </row>
    <row r="850" spans="1:9" ht="30.6" customHeight="1" thickBot="1" x14ac:dyDescent="0.25">
      <c r="A850" s="113"/>
      <c r="B850" s="168" t="s">
        <v>1306</v>
      </c>
      <c r="C850" s="168"/>
      <c r="D850" s="107">
        <v>1</v>
      </c>
      <c r="E850" s="108" t="s">
        <v>200</v>
      </c>
      <c r="F850" s="104" t="s">
        <v>1307</v>
      </c>
      <c r="G850" s="169">
        <v>49.58</v>
      </c>
      <c r="H850" s="169"/>
      <c r="I850" s="110">
        <v>49.58</v>
      </c>
    </row>
    <row r="851" spans="1:9" ht="21.4" customHeight="1" thickBot="1" x14ac:dyDescent="0.25">
      <c r="A851" s="113"/>
      <c r="B851" s="168" t="s">
        <v>1308</v>
      </c>
      <c r="C851" s="168"/>
      <c r="D851" s="107">
        <v>0.19400000000000001</v>
      </c>
      <c r="E851" s="108" t="s">
        <v>200</v>
      </c>
      <c r="F851" s="104" t="s">
        <v>1309</v>
      </c>
      <c r="G851" s="169">
        <v>18.48</v>
      </c>
      <c r="H851" s="169"/>
      <c r="I851" s="110">
        <v>3.59</v>
      </c>
    </row>
    <row r="852" spans="1:9" ht="30.6" customHeight="1" thickBot="1" x14ac:dyDescent="0.25">
      <c r="A852" s="113"/>
      <c r="B852" s="168" t="s">
        <v>1155</v>
      </c>
      <c r="C852" s="168"/>
      <c r="D852" s="107">
        <v>5.1999999999999998E-2</v>
      </c>
      <c r="E852" s="108" t="s">
        <v>200</v>
      </c>
      <c r="F852" s="104" t="s">
        <v>1156</v>
      </c>
      <c r="G852" s="169">
        <v>64.290000000000006</v>
      </c>
      <c r="H852" s="169"/>
      <c r="I852" s="110">
        <v>3.34</v>
      </c>
    </row>
    <row r="853" spans="1:9" ht="15.2" customHeight="1" thickBot="1" x14ac:dyDescent="0.25">
      <c r="A853" s="113"/>
      <c r="B853" s="168" t="s">
        <v>1157</v>
      </c>
      <c r="C853" s="168"/>
      <c r="D853" s="107">
        <v>1.7999999999999999E-2</v>
      </c>
      <c r="E853" s="108" t="s">
        <v>200</v>
      </c>
      <c r="F853" s="104" t="s">
        <v>1158</v>
      </c>
      <c r="G853" s="169">
        <v>1.74</v>
      </c>
      <c r="H853" s="169"/>
      <c r="I853" s="110">
        <v>0.03</v>
      </c>
    </row>
    <row r="854" spans="1:9" ht="15.2" customHeight="1" thickBot="1" x14ac:dyDescent="0.25">
      <c r="A854" s="113"/>
      <c r="B854" s="113"/>
      <c r="C854" s="103"/>
      <c r="D854" s="107">
        <v>31.25</v>
      </c>
      <c r="E854" s="108" t="s">
        <v>798</v>
      </c>
      <c r="F854" s="104" t="s">
        <v>799</v>
      </c>
      <c r="G854" s="169">
        <v>64.12</v>
      </c>
      <c r="H854" s="170"/>
      <c r="I854" s="111">
        <v>20.04</v>
      </c>
    </row>
    <row r="855" spans="1:9" ht="15.4" customHeight="1" thickBot="1" x14ac:dyDescent="0.25">
      <c r="A855" s="113"/>
      <c r="B855" s="113"/>
      <c r="C855" s="103"/>
      <c r="D855" s="103"/>
      <c r="E855" s="103"/>
      <c r="F855" s="171" t="s">
        <v>1042</v>
      </c>
      <c r="G855" s="171"/>
      <c r="H855" s="172">
        <v>84.16</v>
      </c>
      <c r="I855" s="172"/>
    </row>
    <row r="856" spans="1:9" ht="41.25" customHeight="1" thickBot="1" x14ac:dyDescent="0.25">
      <c r="A856" s="178" t="s">
        <v>1310</v>
      </c>
      <c r="B856" s="178"/>
      <c r="C856" s="106" t="s">
        <v>200</v>
      </c>
      <c r="D856" s="179" t="s">
        <v>395</v>
      </c>
      <c r="E856" s="179"/>
      <c r="F856" s="179"/>
      <c r="G856" s="179"/>
      <c r="H856" s="179"/>
      <c r="I856" s="103"/>
    </row>
    <row r="857" spans="1:9" ht="30.6" customHeight="1" thickBot="1" x14ac:dyDescent="0.25">
      <c r="A857" s="113"/>
      <c r="B857" s="168" t="s">
        <v>1149</v>
      </c>
      <c r="C857" s="168"/>
      <c r="D857" s="107">
        <v>0.18099999999999999</v>
      </c>
      <c r="E857" s="108" t="s">
        <v>804</v>
      </c>
      <c r="F857" s="104" t="s">
        <v>1130</v>
      </c>
      <c r="G857" s="169">
        <v>18.899999999999999</v>
      </c>
      <c r="H857" s="169"/>
      <c r="I857" s="110">
        <v>3.42</v>
      </c>
    </row>
    <row r="858" spans="1:9" ht="30.6" customHeight="1" thickBot="1" x14ac:dyDescent="0.25">
      <c r="A858" s="113"/>
      <c r="B858" s="168" t="s">
        <v>1150</v>
      </c>
      <c r="C858" s="168"/>
      <c r="D858" s="107">
        <v>0.18099999999999999</v>
      </c>
      <c r="E858" s="108" t="s">
        <v>804</v>
      </c>
      <c r="F858" s="104" t="s">
        <v>1132</v>
      </c>
      <c r="G858" s="169">
        <v>23</v>
      </c>
      <c r="H858" s="169"/>
      <c r="I858" s="110">
        <v>4.16</v>
      </c>
    </row>
    <row r="859" spans="1:9" ht="30.6" customHeight="1" thickBot="1" x14ac:dyDescent="0.25">
      <c r="A859" s="113"/>
      <c r="B859" s="168" t="s">
        <v>1311</v>
      </c>
      <c r="C859" s="168"/>
      <c r="D859" s="107">
        <v>1</v>
      </c>
      <c r="E859" s="108" t="s">
        <v>200</v>
      </c>
      <c r="F859" s="104" t="s">
        <v>1312</v>
      </c>
      <c r="G859" s="169">
        <v>28.35</v>
      </c>
      <c r="H859" s="169"/>
      <c r="I859" s="110">
        <v>28.35</v>
      </c>
    </row>
    <row r="860" spans="1:9" ht="21.4" customHeight="1" thickBot="1" x14ac:dyDescent="0.25">
      <c r="A860" s="113"/>
      <c r="B860" s="168" t="s">
        <v>1308</v>
      </c>
      <c r="C860" s="168"/>
      <c r="D860" s="107">
        <v>0.19400000000000001</v>
      </c>
      <c r="E860" s="108" t="s">
        <v>200</v>
      </c>
      <c r="F860" s="104" t="s">
        <v>1309</v>
      </c>
      <c r="G860" s="169">
        <v>18.48</v>
      </c>
      <c r="H860" s="169"/>
      <c r="I860" s="110">
        <v>3.59</v>
      </c>
    </row>
    <row r="861" spans="1:9" ht="30.6" customHeight="1" thickBot="1" x14ac:dyDescent="0.25">
      <c r="A861" s="113"/>
      <c r="B861" s="168" t="s">
        <v>1155</v>
      </c>
      <c r="C861" s="168"/>
      <c r="D861" s="107">
        <v>5.1999999999999998E-2</v>
      </c>
      <c r="E861" s="108" t="s">
        <v>200</v>
      </c>
      <c r="F861" s="104" t="s">
        <v>1156</v>
      </c>
      <c r="G861" s="169">
        <v>64.290000000000006</v>
      </c>
      <c r="H861" s="169"/>
      <c r="I861" s="110">
        <v>3.34</v>
      </c>
    </row>
    <row r="862" spans="1:9" ht="15.2" customHeight="1" thickBot="1" x14ac:dyDescent="0.25">
      <c r="A862" s="113"/>
      <c r="B862" s="168" t="s">
        <v>1157</v>
      </c>
      <c r="C862" s="168"/>
      <c r="D862" s="107">
        <v>1.7999999999999999E-2</v>
      </c>
      <c r="E862" s="108" t="s">
        <v>200</v>
      </c>
      <c r="F862" s="104" t="s">
        <v>1158</v>
      </c>
      <c r="G862" s="169">
        <v>1.74</v>
      </c>
      <c r="H862" s="169"/>
      <c r="I862" s="110">
        <v>0.03</v>
      </c>
    </row>
    <row r="863" spans="1:9" ht="15.2" customHeight="1" thickBot="1" x14ac:dyDescent="0.25">
      <c r="A863" s="113"/>
      <c r="B863" s="113"/>
      <c r="C863" s="103"/>
      <c r="D863" s="107">
        <v>31.25</v>
      </c>
      <c r="E863" s="108" t="s">
        <v>798</v>
      </c>
      <c r="F863" s="104" t="s">
        <v>799</v>
      </c>
      <c r="G863" s="169">
        <v>42.89</v>
      </c>
      <c r="H863" s="170"/>
      <c r="I863" s="111">
        <v>13.4</v>
      </c>
    </row>
    <row r="864" spans="1:9" ht="15.4" customHeight="1" thickBot="1" x14ac:dyDescent="0.25">
      <c r="A864" s="113"/>
      <c r="B864" s="113"/>
      <c r="C864" s="103"/>
      <c r="D864" s="103"/>
      <c r="E864" s="103"/>
      <c r="F864" s="171" t="s">
        <v>1042</v>
      </c>
      <c r="G864" s="171"/>
      <c r="H864" s="172">
        <v>56.29</v>
      </c>
      <c r="I864" s="172"/>
    </row>
    <row r="865" spans="1:9" ht="31.7" customHeight="1" thickBot="1" x14ac:dyDescent="0.25">
      <c r="A865" s="178" t="s">
        <v>1313</v>
      </c>
      <c r="B865" s="178"/>
      <c r="C865" s="106" t="s">
        <v>200</v>
      </c>
      <c r="D865" s="179" t="s">
        <v>398</v>
      </c>
      <c r="E865" s="179"/>
      <c r="F865" s="179"/>
      <c r="G865" s="179"/>
      <c r="H865" s="179"/>
      <c r="I865" s="103"/>
    </row>
    <row r="866" spans="1:9" ht="30.6" customHeight="1" thickBot="1" x14ac:dyDescent="0.25">
      <c r="A866" s="113"/>
      <c r="B866" s="168" t="s">
        <v>1149</v>
      </c>
      <c r="C866" s="168"/>
      <c r="D866" s="107">
        <v>8.4400000000000003E-2</v>
      </c>
      <c r="E866" s="108" t="s">
        <v>804</v>
      </c>
      <c r="F866" s="104" t="s">
        <v>1130</v>
      </c>
      <c r="G866" s="169">
        <v>18.899999999999999</v>
      </c>
      <c r="H866" s="169"/>
      <c r="I866" s="110">
        <v>1.6</v>
      </c>
    </row>
    <row r="867" spans="1:9" ht="30.6" customHeight="1" thickBot="1" x14ac:dyDescent="0.25">
      <c r="A867" s="113"/>
      <c r="B867" s="168" t="s">
        <v>1150</v>
      </c>
      <c r="C867" s="168"/>
      <c r="D867" s="107">
        <v>8.4400000000000003E-2</v>
      </c>
      <c r="E867" s="108" t="s">
        <v>804</v>
      </c>
      <c r="F867" s="104" t="s">
        <v>1132</v>
      </c>
      <c r="G867" s="169">
        <v>23</v>
      </c>
      <c r="H867" s="169"/>
      <c r="I867" s="110">
        <v>1.94</v>
      </c>
    </row>
    <row r="868" spans="1:9" ht="30.6" customHeight="1" thickBot="1" x14ac:dyDescent="0.25">
      <c r="A868" s="113"/>
      <c r="B868" s="168" t="s">
        <v>1314</v>
      </c>
      <c r="C868" s="168"/>
      <c r="D868" s="107">
        <v>1</v>
      </c>
      <c r="E868" s="108" t="s">
        <v>200</v>
      </c>
      <c r="F868" s="104" t="s">
        <v>1315</v>
      </c>
      <c r="G868" s="169">
        <v>0.94</v>
      </c>
      <c r="H868" s="169"/>
      <c r="I868" s="110">
        <v>0.94</v>
      </c>
    </row>
    <row r="869" spans="1:9" ht="21.4" customHeight="1" thickBot="1" x14ac:dyDescent="0.25">
      <c r="A869" s="113"/>
      <c r="B869" s="168" t="s">
        <v>1151</v>
      </c>
      <c r="C869" s="168"/>
      <c r="D869" s="107">
        <v>5.8999999999999999E-3</v>
      </c>
      <c r="E869" s="108" t="s">
        <v>200</v>
      </c>
      <c r="F869" s="104" t="s">
        <v>1152</v>
      </c>
      <c r="G869" s="169">
        <v>56.76</v>
      </c>
      <c r="H869" s="169"/>
      <c r="I869" s="110">
        <v>0.33</v>
      </c>
    </row>
    <row r="870" spans="1:9" ht="30.6" customHeight="1" thickBot="1" x14ac:dyDescent="0.25">
      <c r="A870" s="113"/>
      <c r="B870" s="168" t="s">
        <v>1155</v>
      </c>
      <c r="C870" s="168"/>
      <c r="D870" s="107">
        <v>7.0000000000000001E-3</v>
      </c>
      <c r="E870" s="108" t="s">
        <v>200</v>
      </c>
      <c r="F870" s="104" t="s">
        <v>1156</v>
      </c>
      <c r="G870" s="169">
        <v>64.290000000000006</v>
      </c>
      <c r="H870" s="169"/>
      <c r="I870" s="110">
        <v>0.45</v>
      </c>
    </row>
    <row r="871" spans="1:9" ht="15.2" customHeight="1" thickBot="1" x14ac:dyDescent="0.25">
      <c r="A871" s="113"/>
      <c r="B871" s="168" t="s">
        <v>1157</v>
      </c>
      <c r="C871" s="168"/>
      <c r="D871" s="107">
        <v>2.81E-2</v>
      </c>
      <c r="E871" s="108" t="s">
        <v>200</v>
      </c>
      <c r="F871" s="104" t="s">
        <v>1158</v>
      </c>
      <c r="G871" s="169">
        <v>1.74</v>
      </c>
      <c r="H871" s="169"/>
      <c r="I871" s="110">
        <v>0.05</v>
      </c>
    </row>
    <row r="872" spans="1:9" ht="15.2" customHeight="1" thickBot="1" x14ac:dyDescent="0.25">
      <c r="A872" s="113"/>
      <c r="B872" s="113"/>
      <c r="C872" s="103"/>
      <c r="D872" s="107">
        <v>31.25</v>
      </c>
      <c r="E872" s="108" t="s">
        <v>798</v>
      </c>
      <c r="F872" s="104" t="s">
        <v>799</v>
      </c>
      <c r="G872" s="169">
        <v>5.31</v>
      </c>
      <c r="H872" s="170"/>
      <c r="I872" s="111">
        <v>1.66</v>
      </c>
    </row>
    <row r="873" spans="1:9" ht="15.4" customHeight="1" thickBot="1" x14ac:dyDescent="0.25">
      <c r="A873" s="113"/>
      <c r="B873" s="113"/>
      <c r="C873" s="103"/>
      <c r="D873" s="103"/>
      <c r="E873" s="103"/>
      <c r="F873" s="171" t="s">
        <v>1042</v>
      </c>
      <c r="G873" s="171"/>
      <c r="H873" s="172">
        <v>6.97</v>
      </c>
      <c r="I873" s="172"/>
    </row>
    <row r="874" spans="1:9" ht="31.7" customHeight="1" thickBot="1" x14ac:dyDescent="0.25">
      <c r="A874" s="178" t="s">
        <v>1316</v>
      </c>
      <c r="B874" s="178"/>
      <c r="C874" s="106" t="s">
        <v>200</v>
      </c>
      <c r="D874" s="179" t="s">
        <v>401</v>
      </c>
      <c r="E874" s="179"/>
      <c r="F874" s="179"/>
      <c r="G874" s="179"/>
      <c r="H874" s="179"/>
      <c r="I874" s="103"/>
    </row>
    <row r="875" spans="1:9" ht="30.6" customHeight="1" thickBot="1" x14ac:dyDescent="0.25">
      <c r="A875" s="113"/>
      <c r="B875" s="168" t="s">
        <v>1149</v>
      </c>
      <c r="C875" s="168"/>
      <c r="D875" s="107">
        <v>0.12180000000000001</v>
      </c>
      <c r="E875" s="108" t="s">
        <v>804</v>
      </c>
      <c r="F875" s="104" t="s">
        <v>1130</v>
      </c>
      <c r="G875" s="169">
        <v>18.899999999999999</v>
      </c>
      <c r="H875" s="169"/>
      <c r="I875" s="110">
        <v>2.2999999999999998</v>
      </c>
    </row>
    <row r="876" spans="1:9" ht="30.6" customHeight="1" thickBot="1" x14ac:dyDescent="0.25">
      <c r="A876" s="113"/>
      <c r="B876" s="168" t="s">
        <v>1150</v>
      </c>
      <c r="C876" s="168"/>
      <c r="D876" s="107">
        <v>0.12180000000000001</v>
      </c>
      <c r="E876" s="108" t="s">
        <v>804</v>
      </c>
      <c r="F876" s="104" t="s">
        <v>1132</v>
      </c>
      <c r="G876" s="169">
        <v>23</v>
      </c>
      <c r="H876" s="169"/>
      <c r="I876" s="110">
        <v>2.8</v>
      </c>
    </row>
    <row r="877" spans="1:9" ht="21.4" customHeight="1" thickBot="1" x14ac:dyDescent="0.25">
      <c r="A877" s="113"/>
      <c r="B877" s="168" t="s">
        <v>1151</v>
      </c>
      <c r="C877" s="168"/>
      <c r="D877" s="107">
        <v>1.18E-2</v>
      </c>
      <c r="E877" s="108" t="s">
        <v>200</v>
      </c>
      <c r="F877" s="104" t="s">
        <v>1152</v>
      </c>
      <c r="G877" s="169">
        <v>56.76</v>
      </c>
      <c r="H877" s="169"/>
      <c r="I877" s="110">
        <v>0.67</v>
      </c>
    </row>
    <row r="878" spans="1:9" ht="30.6" customHeight="1" thickBot="1" x14ac:dyDescent="0.25">
      <c r="A878" s="113"/>
      <c r="B878" s="168" t="s">
        <v>1317</v>
      </c>
      <c r="C878" s="168"/>
      <c r="D878" s="107">
        <v>1</v>
      </c>
      <c r="E878" s="108" t="s">
        <v>200</v>
      </c>
      <c r="F878" s="104" t="s">
        <v>1318</v>
      </c>
      <c r="G878" s="169">
        <v>4.57</v>
      </c>
      <c r="H878" s="169"/>
      <c r="I878" s="110">
        <v>4.57</v>
      </c>
    </row>
    <row r="879" spans="1:9" ht="30.6" customHeight="1" thickBot="1" x14ac:dyDescent="0.25">
      <c r="A879" s="113"/>
      <c r="B879" s="168" t="s">
        <v>1155</v>
      </c>
      <c r="C879" s="168"/>
      <c r="D879" s="107">
        <v>1.4999999999999999E-2</v>
      </c>
      <c r="E879" s="108" t="s">
        <v>200</v>
      </c>
      <c r="F879" s="104" t="s">
        <v>1156</v>
      </c>
      <c r="G879" s="169">
        <v>64.290000000000006</v>
      </c>
      <c r="H879" s="169"/>
      <c r="I879" s="110">
        <v>0.96</v>
      </c>
    </row>
    <row r="880" spans="1:9" ht="15.2" customHeight="1" thickBot="1" x14ac:dyDescent="0.25">
      <c r="A880" s="113"/>
      <c r="B880" s="168" t="s">
        <v>1157</v>
      </c>
      <c r="C880" s="168"/>
      <c r="D880" s="107">
        <v>4.0599999999999997E-2</v>
      </c>
      <c r="E880" s="108" t="s">
        <v>200</v>
      </c>
      <c r="F880" s="104" t="s">
        <v>1158</v>
      </c>
      <c r="G880" s="169">
        <v>1.74</v>
      </c>
      <c r="H880" s="169"/>
      <c r="I880" s="110">
        <v>7.0000000000000007E-2</v>
      </c>
    </row>
    <row r="881" spans="1:9" ht="15.2" customHeight="1" thickBot="1" x14ac:dyDescent="0.25">
      <c r="A881" s="113"/>
      <c r="B881" s="113"/>
      <c r="C881" s="103"/>
      <c r="D881" s="107">
        <v>31.25</v>
      </c>
      <c r="E881" s="108" t="s">
        <v>798</v>
      </c>
      <c r="F881" s="104" t="s">
        <v>799</v>
      </c>
      <c r="G881" s="169">
        <v>11.37</v>
      </c>
      <c r="H881" s="170"/>
      <c r="I881" s="111">
        <v>3.55</v>
      </c>
    </row>
    <row r="882" spans="1:9" ht="15.4" customHeight="1" thickBot="1" x14ac:dyDescent="0.25">
      <c r="A882" s="113"/>
      <c r="B882" s="113"/>
      <c r="C882" s="103"/>
      <c r="D882" s="103"/>
      <c r="E882" s="103"/>
      <c r="F882" s="171" t="s">
        <v>1042</v>
      </c>
      <c r="G882" s="171"/>
      <c r="H882" s="172">
        <v>14.92</v>
      </c>
      <c r="I882" s="172"/>
    </row>
    <row r="883" spans="1:9" ht="31.7" customHeight="1" thickBot="1" x14ac:dyDescent="0.25">
      <c r="A883" s="178" t="s">
        <v>1319</v>
      </c>
      <c r="B883" s="178"/>
      <c r="C883" s="106" t="s">
        <v>200</v>
      </c>
      <c r="D883" s="179" t="s">
        <v>404</v>
      </c>
      <c r="E883" s="179"/>
      <c r="F883" s="179"/>
      <c r="G883" s="179"/>
      <c r="H883" s="179"/>
      <c r="I883" s="103"/>
    </row>
    <row r="884" spans="1:9" ht="30.6" customHeight="1" thickBot="1" x14ac:dyDescent="0.25">
      <c r="A884" s="113"/>
      <c r="B884" s="168" t="s">
        <v>1149</v>
      </c>
      <c r="C884" s="168"/>
      <c r="D884" s="107">
        <v>9.4399999999999998E-2</v>
      </c>
      <c r="E884" s="108" t="s">
        <v>804</v>
      </c>
      <c r="F884" s="104" t="s">
        <v>1130</v>
      </c>
      <c r="G884" s="169">
        <v>18.899999999999999</v>
      </c>
      <c r="H884" s="169"/>
      <c r="I884" s="110">
        <v>1.78</v>
      </c>
    </row>
    <row r="885" spans="1:9" ht="30.6" customHeight="1" thickBot="1" x14ac:dyDescent="0.25">
      <c r="A885" s="113"/>
      <c r="B885" s="168" t="s">
        <v>1150</v>
      </c>
      <c r="C885" s="168"/>
      <c r="D885" s="107">
        <v>9.4399999999999998E-2</v>
      </c>
      <c r="E885" s="108" t="s">
        <v>804</v>
      </c>
      <c r="F885" s="104" t="s">
        <v>1132</v>
      </c>
      <c r="G885" s="169">
        <v>23</v>
      </c>
      <c r="H885" s="169"/>
      <c r="I885" s="110">
        <v>2.17</v>
      </c>
    </row>
    <row r="886" spans="1:9" ht="21.4" customHeight="1" thickBot="1" x14ac:dyDescent="0.25">
      <c r="A886" s="113"/>
      <c r="B886" s="168" t="s">
        <v>1151</v>
      </c>
      <c r="C886" s="168"/>
      <c r="D886" s="107">
        <v>5.8999999999999999E-3</v>
      </c>
      <c r="E886" s="108" t="s">
        <v>200</v>
      </c>
      <c r="F886" s="104" t="s">
        <v>1152</v>
      </c>
      <c r="G886" s="169">
        <v>56.76</v>
      </c>
      <c r="H886" s="169"/>
      <c r="I886" s="110">
        <v>0.33</v>
      </c>
    </row>
    <row r="887" spans="1:9" ht="30.6" customHeight="1" thickBot="1" x14ac:dyDescent="0.25">
      <c r="A887" s="113"/>
      <c r="B887" s="168" t="s">
        <v>1320</v>
      </c>
      <c r="C887" s="168"/>
      <c r="D887" s="107">
        <v>1</v>
      </c>
      <c r="E887" s="108" t="s">
        <v>200</v>
      </c>
      <c r="F887" s="104" t="s">
        <v>1321</v>
      </c>
      <c r="G887" s="169">
        <v>0.62</v>
      </c>
      <c r="H887" s="169"/>
      <c r="I887" s="110">
        <v>0.62</v>
      </c>
    </row>
    <row r="888" spans="1:9" ht="30.6" customHeight="1" thickBot="1" x14ac:dyDescent="0.25">
      <c r="A888" s="113"/>
      <c r="B888" s="168" t="s">
        <v>1155</v>
      </c>
      <c r="C888" s="168"/>
      <c r="D888" s="107">
        <v>7.0000000000000001E-3</v>
      </c>
      <c r="E888" s="108" t="s">
        <v>200</v>
      </c>
      <c r="F888" s="104" t="s">
        <v>1156</v>
      </c>
      <c r="G888" s="169">
        <v>64.290000000000006</v>
      </c>
      <c r="H888" s="169"/>
      <c r="I888" s="110">
        <v>0.45</v>
      </c>
    </row>
    <row r="889" spans="1:9" ht="15.2" customHeight="1" thickBot="1" x14ac:dyDescent="0.25">
      <c r="A889" s="113"/>
      <c r="B889" s="168" t="s">
        <v>1157</v>
      </c>
      <c r="C889" s="168"/>
      <c r="D889" s="107">
        <v>3.15E-2</v>
      </c>
      <c r="E889" s="108" t="s">
        <v>200</v>
      </c>
      <c r="F889" s="104" t="s">
        <v>1158</v>
      </c>
      <c r="G889" s="169">
        <v>1.74</v>
      </c>
      <c r="H889" s="169"/>
      <c r="I889" s="110">
        <v>0.05</v>
      </c>
    </row>
    <row r="890" spans="1:9" ht="15.2" customHeight="1" thickBot="1" x14ac:dyDescent="0.25">
      <c r="A890" s="113"/>
      <c r="B890" s="113"/>
      <c r="C890" s="103"/>
      <c r="D890" s="107">
        <v>31.25</v>
      </c>
      <c r="E890" s="108" t="s">
        <v>798</v>
      </c>
      <c r="F890" s="104" t="s">
        <v>799</v>
      </c>
      <c r="G890" s="169">
        <v>5.4</v>
      </c>
      <c r="H890" s="170"/>
      <c r="I890" s="111">
        <v>1.69</v>
      </c>
    </row>
    <row r="891" spans="1:9" ht="15.4" customHeight="1" thickBot="1" x14ac:dyDescent="0.25">
      <c r="A891" s="113"/>
      <c r="B891" s="113"/>
      <c r="C891" s="103"/>
      <c r="D891" s="103"/>
      <c r="E891" s="103"/>
      <c r="F891" s="171" t="s">
        <v>1042</v>
      </c>
      <c r="G891" s="171"/>
      <c r="H891" s="172">
        <v>7.09</v>
      </c>
      <c r="I891" s="172"/>
    </row>
    <row r="892" spans="1:9" ht="31.7" customHeight="1" thickBot="1" x14ac:dyDescent="0.25">
      <c r="A892" s="178" t="s">
        <v>1322</v>
      </c>
      <c r="B892" s="178"/>
      <c r="C892" s="106" t="s">
        <v>200</v>
      </c>
      <c r="D892" s="179" t="s">
        <v>407</v>
      </c>
      <c r="E892" s="179"/>
      <c r="F892" s="179"/>
      <c r="G892" s="179"/>
      <c r="H892" s="179"/>
      <c r="I892" s="103"/>
    </row>
    <row r="893" spans="1:9" ht="30.6" customHeight="1" thickBot="1" x14ac:dyDescent="0.25">
      <c r="A893" s="113"/>
      <c r="B893" s="168" t="s">
        <v>1149</v>
      </c>
      <c r="C893" s="168"/>
      <c r="D893" s="107">
        <v>0.192</v>
      </c>
      <c r="E893" s="108" t="s">
        <v>804</v>
      </c>
      <c r="F893" s="104" t="s">
        <v>1130</v>
      </c>
      <c r="G893" s="169">
        <v>18.899999999999999</v>
      </c>
      <c r="H893" s="169"/>
      <c r="I893" s="110">
        <v>3.63</v>
      </c>
    </row>
    <row r="894" spans="1:9" ht="30.6" customHeight="1" thickBot="1" x14ac:dyDescent="0.25">
      <c r="A894" s="113"/>
      <c r="B894" s="168" t="s">
        <v>1150</v>
      </c>
      <c r="C894" s="168"/>
      <c r="D894" s="107">
        <v>0.192</v>
      </c>
      <c r="E894" s="108" t="s">
        <v>804</v>
      </c>
      <c r="F894" s="104" t="s">
        <v>1132</v>
      </c>
      <c r="G894" s="169">
        <v>23</v>
      </c>
      <c r="H894" s="169"/>
      <c r="I894" s="110">
        <v>4.42</v>
      </c>
    </row>
    <row r="895" spans="1:9" ht="21.4" customHeight="1" thickBot="1" x14ac:dyDescent="0.25">
      <c r="A895" s="113"/>
      <c r="B895" s="168" t="s">
        <v>1151</v>
      </c>
      <c r="C895" s="168"/>
      <c r="D895" s="107">
        <v>1.18E-2</v>
      </c>
      <c r="E895" s="108" t="s">
        <v>200</v>
      </c>
      <c r="F895" s="104" t="s">
        <v>1152</v>
      </c>
      <c r="G895" s="169">
        <v>56.76</v>
      </c>
      <c r="H895" s="169"/>
      <c r="I895" s="110">
        <v>0.67</v>
      </c>
    </row>
    <row r="896" spans="1:9" ht="30.6" customHeight="1" thickBot="1" x14ac:dyDescent="0.25">
      <c r="A896" s="113"/>
      <c r="B896" s="168" t="s">
        <v>1323</v>
      </c>
      <c r="C896" s="168"/>
      <c r="D896" s="107">
        <v>1</v>
      </c>
      <c r="E896" s="108" t="s">
        <v>200</v>
      </c>
      <c r="F896" s="104" t="s">
        <v>1324</v>
      </c>
      <c r="G896" s="169">
        <v>5.81</v>
      </c>
      <c r="H896" s="169"/>
      <c r="I896" s="110">
        <v>5.81</v>
      </c>
    </row>
    <row r="897" spans="1:9" ht="30.6" customHeight="1" thickBot="1" x14ac:dyDescent="0.25">
      <c r="A897" s="113"/>
      <c r="B897" s="168" t="s">
        <v>1155</v>
      </c>
      <c r="C897" s="168"/>
      <c r="D897" s="107">
        <v>1.4E-2</v>
      </c>
      <c r="E897" s="108" t="s">
        <v>200</v>
      </c>
      <c r="F897" s="104" t="s">
        <v>1156</v>
      </c>
      <c r="G897" s="169">
        <v>64.290000000000006</v>
      </c>
      <c r="H897" s="169"/>
      <c r="I897" s="110">
        <v>0.9</v>
      </c>
    </row>
    <row r="898" spans="1:9" ht="15.2" customHeight="1" thickBot="1" x14ac:dyDescent="0.25">
      <c r="A898" s="113"/>
      <c r="B898" s="168" t="s">
        <v>1157</v>
      </c>
      <c r="C898" s="168"/>
      <c r="D898" s="107">
        <v>4.2700000000000002E-2</v>
      </c>
      <c r="E898" s="108" t="s">
        <v>200</v>
      </c>
      <c r="F898" s="104" t="s">
        <v>1158</v>
      </c>
      <c r="G898" s="169">
        <v>1.74</v>
      </c>
      <c r="H898" s="169"/>
      <c r="I898" s="110">
        <v>7.0000000000000007E-2</v>
      </c>
    </row>
    <row r="899" spans="1:9" ht="15.2" customHeight="1" thickBot="1" x14ac:dyDescent="0.25">
      <c r="A899" s="113"/>
      <c r="B899" s="113"/>
      <c r="C899" s="103"/>
      <c r="D899" s="107">
        <v>31.25</v>
      </c>
      <c r="E899" s="108" t="s">
        <v>798</v>
      </c>
      <c r="F899" s="104" t="s">
        <v>799</v>
      </c>
      <c r="G899" s="169">
        <v>15.5</v>
      </c>
      <c r="H899" s="170"/>
      <c r="I899" s="111">
        <v>4.84</v>
      </c>
    </row>
    <row r="900" spans="1:9" ht="15.4" customHeight="1" thickBot="1" x14ac:dyDescent="0.25">
      <c r="A900" s="113"/>
      <c r="B900" s="113"/>
      <c r="C900" s="103"/>
      <c r="D900" s="103"/>
      <c r="E900" s="103"/>
      <c r="F900" s="171" t="s">
        <v>1042</v>
      </c>
      <c r="G900" s="171"/>
      <c r="H900" s="172">
        <v>20.34</v>
      </c>
      <c r="I900" s="172"/>
    </row>
    <row r="901" spans="1:9" ht="31.7" customHeight="1" thickBot="1" x14ac:dyDescent="0.25">
      <c r="A901" s="178" t="s">
        <v>1325</v>
      </c>
      <c r="B901" s="178"/>
      <c r="C901" s="106" t="s">
        <v>200</v>
      </c>
      <c r="D901" s="179" t="s">
        <v>410</v>
      </c>
      <c r="E901" s="179"/>
      <c r="F901" s="179"/>
      <c r="G901" s="179"/>
      <c r="H901" s="179"/>
      <c r="I901" s="103"/>
    </row>
    <row r="902" spans="1:9" ht="30.6" customHeight="1" thickBot="1" x14ac:dyDescent="0.25">
      <c r="A902" s="113"/>
      <c r="B902" s="168" t="s">
        <v>1149</v>
      </c>
      <c r="C902" s="168"/>
      <c r="D902" s="107">
        <v>0.13589999999999999</v>
      </c>
      <c r="E902" s="108" t="s">
        <v>804</v>
      </c>
      <c r="F902" s="104" t="s">
        <v>1130</v>
      </c>
      <c r="G902" s="169">
        <v>18.899999999999999</v>
      </c>
      <c r="H902" s="169"/>
      <c r="I902" s="110">
        <v>2.57</v>
      </c>
    </row>
    <row r="903" spans="1:9" ht="30.6" customHeight="1" thickBot="1" x14ac:dyDescent="0.25">
      <c r="A903" s="113"/>
      <c r="B903" s="168" t="s">
        <v>1150</v>
      </c>
      <c r="C903" s="168"/>
      <c r="D903" s="107">
        <v>0.13589999999999999</v>
      </c>
      <c r="E903" s="108" t="s">
        <v>804</v>
      </c>
      <c r="F903" s="104" t="s">
        <v>1132</v>
      </c>
      <c r="G903" s="169">
        <v>23</v>
      </c>
      <c r="H903" s="169"/>
      <c r="I903" s="110">
        <v>3.13</v>
      </c>
    </row>
    <row r="904" spans="1:9" ht="21.4" customHeight="1" thickBot="1" x14ac:dyDescent="0.25">
      <c r="A904" s="113"/>
      <c r="B904" s="168" t="s">
        <v>1151</v>
      </c>
      <c r="C904" s="168"/>
      <c r="D904" s="107">
        <v>7.1000000000000004E-3</v>
      </c>
      <c r="E904" s="108" t="s">
        <v>200</v>
      </c>
      <c r="F904" s="104" t="s">
        <v>1152</v>
      </c>
      <c r="G904" s="169">
        <v>56.76</v>
      </c>
      <c r="H904" s="169"/>
      <c r="I904" s="110">
        <v>0.4</v>
      </c>
    </row>
    <row r="905" spans="1:9" ht="30.6" customHeight="1" thickBot="1" x14ac:dyDescent="0.25">
      <c r="A905" s="113"/>
      <c r="B905" s="168" t="s">
        <v>1326</v>
      </c>
      <c r="C905" s="168"/>
      <c r="D905" s="107">
        <v>1</v>
      </c>
      <c r="E905" s="108" t="s">
        <v>200</v>
      </c>
      <c r="F905" s="104" t="s">
        <v>1327</v>
      </c>
      <c r="G905" s="169">
        <v>2.63</v>
      </c>
      <c r="H905" s="169"/>
      <c r="I905" s="110">
        <v>2.63</v>
      </c>
    </row>
    <row r="906" spans="1:9" ht="30.6" customHeight="1" thickBot="1" x14ac:dyDescent="0.25">
      <c r="A906" s="113"/>
      <c r="B906" s="168" t="s">
        <v>1155</v>
      </c>
      <c r="C906" s="168"/>
      <c r="D906" s="107">
        <v>8.0000000000000002E-3</v>
      </c>
      <c r="E906" s="108" t="s">
        <v>200</v>
      </c>
      <c r="F906" s="104" t="s">
        <v>1156</v>
      </c>
      <c r="G906" s="169">
        <v>64.290000000000006</v>
      </c>
      <c r="H906" s="169"/>
      <c r="I906" s="110">
        <v>0.51</v>
      </c>
    </row>
    <row r="907" spans="1:9" ht="15.2" customHeight="1" thickBot="1" x14ac:dyDescent="0.25">
      <c r="A907" s="113"/>
      <c r="B907" s="168" t="s">
        <v>1157</v>
      </c>
      <c r="C907" s="168"/>
      <c r="D907" s="107">
        <v>3.0200000000000001E-2</v>
      </c>
      <c r="E907" s="108" t="s">
        <v>200</v>
      </c>
      <c r="F907" s="104" t="s">
        <v>1158</v>
      </c>
      <c r="G907" s="169">
        <v>1.74</v>
      </c>
      <c r="H907" s="169"/>
      <c r="I907" s="110">
        <v>0.05</v>
      </c>
    </row>
    <row r="908" spans="1:9" ht="15.2" customHeight="1" thickBot="1" x14ac:dyDescent="0.25">
      <c r="A908" s="113"/>
      <c r="B908" s="113"/>
      <c r="C908" s="103"/>
      <c r="D908" s="107">
        <v>31.25</v>
      </c>
      <c r="E908" s="108" t="s">
        <v>798</v>
      </c>
      <c r="F908" s="104" t="s">
        <v>799</v>
      </c>
      <c r="G908" s="169">
        <v>9.2899999999999991</v>
      </c>
      <c r="H908" s="170"/>
      <c r="I908" s="111">
        <v>2.9</v>
      </c>
    </row>
    <row r="909" spans="1:9" ht="15.4" customHeight="1" thickBot="1" x14ac:dyDescent="0.25">
      <c r="A909" s="113"/>
      <c r="B909" s="113"/>
      <c r="C909" s="103"/>
      <c r="D909" s="103"/>
      <c r="E909" s="103"/>
      <c r="F909" s="171" t="s">
        <v>1042</v>
      </c>
      <c r="G909" s="171"/>
      <c r="H909" s="172">
        <v>12.19</v>
      </c>
      <c r="I909" s="172"/>
    </row>
    <row r="910" spans="1:9" ht="31.7" customHeight="1" thickBot="1" x14ac:dyDescent="0.25">
      <c r="A910" s="178" t="s">
        <v>1328</v>
      </c>
      <c r="B910" s="178"/>
      <c r="C910" s="106" t="s">
        <v>200</v>
      </c>
      <c r="D910" s="179" t="s">
        <v>413</v>
      </c>
      <c r="E910" s="179"/>
      <c r="F910" s="179"/>
      <c r="G910" s="179"/>
      <c r="H910" s="179"/>
      <c r="I910" s="103"/>
    </row>
    <row r="911" spans="1:9" ht="30.6" customHeight="1" thickBot="1" x14ac:dyDescent="0.25">
      <c r="A911" s="113"/>
      <c r="B911" s="168" t="s">
        <v>1149</v>
      </c>
      <c r="C911" s="168"/>
      <c r="D911" s="107">
        <v>0.22939999999999999</v>
      </c>
      <c r="E911" s="108" t="s">
        <v>804</v>
      </c>
      <c r="F911" s="104" t="s">
        <v>1130</v>
      </c>
      <c r="G911" s="169">
        <v>18.899999999999999</v>
      </c>
      <c r="H911" s="169"/>
      <c r="I911" s="110">
        <v>4.34</v>
      </c>
    </row>
    <row r="912" spans="1:9" ht="30.6" customHeight="1" thickBot="1" x14ac:dyDescent="0.25">
      <c r="A912" s="113"/>
      <c r="B912" s="168" t="s">
        <v>1150</v>
      </c>
      <c r="C912" s="168"/>
      <c r="D912" s="107">
        <v>0.22939999999999999</v>
      </c>
      <c r="E912" s="108" t="s">
        <v>804</v>
      </c>
      <c r="F912" s="104" t="s">
        <v>1132</v>
      </c>
      <c r="G912" s="169">
        <v>23</v>
      </c>
      <c r="H912" s="169"/>
      <c r="I912" s="110">
        <v>5.28</v>
      </c>
    </row>
    <row r="913" spans="1:9" ht="21.4" customHeight="1" thickBot="1" x14ac:dyDescent="0.25">
      <c r="A913" s="113"/>
      <c r="B913" s="168" t="s">
        <v>1151</v>
      </c>
      <c r="C913" s="168"/>
      <c r="D913" s="107">
        <v>1.6500000000000001E-2</v>
      </c>
      <c r="E913" s="108" t="s">
        <v>200</v>
      </c>
      <c r="F913" s="104" t="s">
        <v>1152</v>
      </c>
      <c r="G913" s="169">
        <v>56.76</v>
      </c>
      <c r="H913" s="169"/>
      <c r="I913" s="110">
        <v>0.94</v>
      </c>
    </row>
    <row r="914" spans="1:9" ht="30.6" customHeight="1" thickBot="1" x14ac:dyDescent="0.25">
      <c r="A914" s="113"/>
      <c r="B914" s="168" t="s">
        <v>1329</v>
      </c>
      <c r="C914" s="168"/>
      <c r="D914" s="107">
        <v>1</v>
      </c>
      <c r="E914" s="108" t="s">
        <v>200</v>
      </c>
      <c r="F914" s="104" t="s">
        <v>1330</v>
      </c>
      <c r="G914" s="169">
        <v>14.1</v>
      </c>
      <c r="H914" s="169"/>
      <c r="I914" s="110">
        <v>14.1</v>
      </c>
    </row>
    <row r="915" spans="1:9" ht="30.6" customHeight="1" thickBot="1" x14ac:dyDescent="0.25">
      <c r="A915" s="113"/>
      <c r="B915" s="168" t="s">
        <v>1155</v>
      </c>
      <c r="C915" s="168"/>
      <c r="D915" s="107">
        <v>2.1999999999999999E-2</v>
      </c>
      <c r="E915" s="108" t="s">
        <v>200</v>
      </c>
      <c r="F915" s="104" t="s">
        <v>1156</v>
      </c>
      <c r="G915" s="169">
        <v>64.290000000000006</v>
      </c>
      <c r="H915" s="169"/>
      <c r="I915" s="110">
        <v>1.41</v>
      </c>
    </row>
    <row r="916" spans="1:9" ht="15.2" customHeight="1" thickBot="1" x14ac:dyDescent="0.25">
      <c r="A916" s="113"/>
      <c r="B916" s="168" t="s">
        <v>1157</v>
      </c>
      <c r="C916" s="168"/>
      <c r="D916" s="107">
        <v>5.0999999999999997E-2</v>
      </c>
      <c r="E916" s="108" t="s">
        <v>200</v>
      </c>
      <c r="F916" s="104" t="s">
        <v>1158</v>
      </c>
      <c r="G916" s="169">
        <v>1.74</v>
      </c>
      <c r="H916" s="169"/>
      <c r="I916" s="110">
        <v>0.09</v>
      </c>
    </row>
    <row r="917" spans="1:9" ht="15.2" customHeight="1" thickBot="1" x14ac:dyDescent="0.25">
      <c r="A917" s="113"/>
      <c r="B917" s="113"/>
      <c r="C917" s="103"/>
      <c r="D917" s="107">
        <v>31.25</v>
      </c>
      <c r="E917" s="108" t="s">
        <v>798</v>
      </c>
      <c r="F917" s="104" t="s">
        <v>799</v>
      </c>
      <c r="G917" s="169">
        <v>26.16</v>
      </c>
      <c r="H917" s="170"/>
      <c r="I917" s="111">
        <v>8.18</v>
      </c>
    </row>
    <row r="918" spans="1:9" ht="15.4" customHeight="1" thickBot="1" x14ac:dyDescent="0.25">
      <c r="A918" s="113"/>
      <c r="B918" s="113"/>
      <c r="C918" s="103"/>
      <c r="D918" s="103"/>
      <c r="E918" s="103"/>
      <c r="F918" s="171" t="s">
        <v>1042</v>
      </c>
      <c r="G918" s="171"/>
      <c r="H918" s="172">
        <v>34.340000000000003</v>
      </c>
      <c r="I918" s="172"/>
    </row>
    <row r="919" spans="1:9" ht="22.15" customHeight="1" thickBot="1" x14ac:dyDescent="0.25">
      <c r="A919" s="178" t="s">
        <v>1331</v>
      </c>
      <c r="B919" s="178"/>
      <c r="C919" s="106" t="s">
        <v>200</v>
      </c>
      <c r="D919" s="179" t="s">
        <v>416</v>
      </c>
      <c r="E919" s="179"/>
      <c r="F919" s="179"/>
      <c r="G919" s="179"/>
      <c r="H919" s="179"/>
      <c r="I919" s="103"/>
    </row>
    <row r="920" spans="1:9" ht="30.6" customHeight="1" thickBot="1" x14ac:dyDescent="0.25">
      <c r="A920" s="113"/>
      <c r="B920" s="168" t="s">
        <v>1149</v>
      </c>
      <c r="C920" s="168"/>
      <c r="D920" s="107">
        <v>0.1047</v>
      </c>
      <c r="E920" s="108" t="s">
        <v>804</v>
      </c>
      <c r="F920" s="104" t="s">
        <v>1130</v>
      </c>
      <c r="G920" s="169">
        <v>18.899999999999999</v>
      </c>
      <c r="H920" s="169"/>
      <c r="I920" s="110">
        <v>1.98</v>
      </c>
    </row>
    <row r="921" spans="1:9" ht="30.6" customHeight="1" thickBot="1" x14ac:dyDescent="0.25">
      <c r="A921" s="113"/>
      <c r="B921" s="168" t="s">
        <v>1150</v>
      </c>
      <c r="C921" s="168"/>
      <c r="D921" s="107">
        <v>0.1047</v>
      </c>
      <c r="E921" s="108" t="s">
        <v>804</v>
      </c>
      <c r="F921" s="104" t="s">
        <v>1132</v>
      </c>
      <c r="G921" s="169">
        <v>23</v>
      </c>
      <c r="H921" s="169"/>
      <c r="I921" s="110">
        <v>2.41</v>
      </c>
    </row>
    <row r="922" spans="1:9" ht="21.4" customHeight="1" thickBot="1" x14ac:dyDescent="0.25">
      <c r="A922" s="113"/>
      <c r="B922" s="168" t="s">
        <v>1151</v>
      </c>
      <c r="C922" s="168"/>
      <c r="D922" s="107">
        <v>1.18E-2</v>
      </c>
      <c r="E922" s="108" t="s">
        <v>200</v>
      </c>
      <c r="F922" s="104" t="s">
        <v>1152</v>
      </c>
      <c r="G922" s="169">
        <v>56.76</v>
      </c>
      <c r="H922" s="169"/>
      <c r="I922" s="110">
        <v>0.67</v>
      </c>
    </row>
    <row r="923" spans="1:9" ht="30.6" customHeight="1" thickBot="1" x14ac:dyDescent="0.25">
      <c r="A923" s="113"/>
      <c r="B923" s="168" t="s">
        <v>1332</v>
      </c>
      <c r="C923" s="168"/>
      <c r="D923" s="107">
        <v>1</v>
      </c>
      <c r="E923" s="108" t="s">
        <v>200</v>
      </c>
      <c r="F923" s="104" t="s">
        <v>1333</v>
      </c>
      <c r="G923" s="169">
        <v>12.97</v>
      </c>
      <c r="H923" s="169"/>
      <c r="I923" s="110">
        <v>12.97</v>
      </c>
    </row>
    <row r="924" spans="1:9" ht="30.6" customHeight="1" thickBot="1" x14ac:dyDescent="0.25">
      <c r="A924" s="113"/>
      <c r="B924" s="168" t="s">
        <v>1155</v>
      </c>
      <c r="C924" s="168"/>
      <c r="D924" s="107">
        <v>1.4E-2</v>
      </c>
      <c r="E924" s="108" t="s">
        <v>200</v>
      </c>
      <c r="F924" s="104" t="s">
        <v>1156</v>
      </c>
      <c r="G924" s="169">
        <v>64.290000000000006</v>
      </c>
      <c r="H924" s="169"/>
      <c r="I924" s="110">
        <v>0.9</v>
      </c>
    </row>
    <row r="925" spans="1:9" ht="15.2" customHeight="1" thickBot="1" x14ac:dyDescent="0.25">
      <c r="A925" s="113"/>
      <c r="B925" s="168" t="s">
        <v>1157</v>
      </c>
      <c r="C925" s="168"/>
      <c r="D925" s="107">
        <v>1.5699999999999999E-2</v>
      </c>
      <c r="E925" s="108" t="s">
        <v>200</v>
      </c>
      <c r="F925" s="104" t="s">
        <v>1158</v>
      </c>
      <c r="G925" s="169">
        <v>1.74</v>
      </c>
      <c r="H925" s="169"/>
      <c r="I925" s="110">
        <v>0.03</v>
      </c>
    </row>
    <row r="926" spans="1:9" ht="15.2" customHeight="1" thickBot="1" x14ac:dyDescent="0.25">
      <c r="A926" s="113"/>
      <c r="B926" s="113"/>
      <c r="C926" s="103"/>
      <c r="D926" s="107">
        <v>31.25</v>
      </c>
      <c r="E926" s="108" t="s">
        <v>798</v>
      </c>
      <c r="F926" s="104" t="s">
        <v>799</v>
      </c>
      <c r="G926" s="169">
        <v>18.96</v>
      </c>
      <c r="H926" s="170"/>
      <c r="I926" s="111">
        <v>5.93</v>
      </c>
    </row>
    <row r="927" spans="1:9" ht="15.4" customHeight="1" thickBot="1" x14ac:dyDescent="0.25">
      <c r="A927" s="113"/>
      <c r="B927" s="113"/>
      <c r="C927" s="103"/>
      <c r="D927" s="103"/>
      <c r="E927" s="103"/>
      <c r="F927" s="171" t="s">
        <v>1042</v>
      </c>
      <c r="G927" s="171"/>
      <c r="H927" s="172">
        <v>24.89</v>
      </c>
      <c r="I927" s="172"/>
    </row>
    <row r="928" spans="1:9" ht="31.7" customHeight="1" thickBot="1" x14ac:dyDescent="0.25">
      <c r="A928" s="178" t="s">
        <v>1334</v>
      </c>
      <c r="B928" s="178"/>
      <c r="C928" s="106" t="s">
        <v>200</v>
      </c>
      <c r="D928" s="179" t="s">
        <v>419</v>
      </c>
      <c r="E928" s="179"/>
      <c r="F928" s="179"/>
      <c r="G928" s="179"/>
      <c r="H928" s="179"/>
      <c r="I928" s="103"/>
    </row>
    <row r="929" spans="1:9" ht="30.6" customHeight="1" thickBot="1" x14ac:dyDescent="0.25">
      <c r="A929" s="113"/>
      <c r="B929" s="168" t="s">
        <v>1149</v>
      </c>
      <c r="C929" s="168"/>
      <c r="D929" s="107">
        <v>0.152</v>
      </c>
      <c r="E929" s="108" t="s">
        <v>804</v>
      </c>
      <c r="F929" s="104" t="s">
        <v>1130</v>
      </c>
      <c r="G929" s="169">
        <v>18.899999999999999</v>
      </c>
      <c r="H929" s="169"/>
      <c r="I929" s="110">
        <v>2.87</v>
      </c>
    </row>
    <row r="930" spans="1:9" ht="30.6" customHeight="1" thickBot="1" x14ac:dyDescent="0.25">
      <c r="A930" s="113"/>
      <c r="B930" s="168" t="s">
        <v>1150</v>
      </c>
      <c r="C930" s="168"/>
      <c r="D930" s="107">
        <v>0.152</v>
      </c>
      <c r="E930" s="108" t="s">
        <v>804</v>
      </c>
      <c r="F930" s="104" t="s">
        <v>1132</v>
      </c>
      <c r="G930" s="169">
        <v>23</v>
      </c>
      <c r="H930" s="169"/>
      <c r="I930" s="110">
        <v>3.5</v>
      </c>
    </row>
    <row r="931" spans="1:9" ht="21.4" customHeight="1" thickBot="1" x14ac:dyDescent="0.25">
      <c r="A931" s="113"/>
      <c r="B931" s="168" t="s">
        <v>1151</v>
      </c>
      <c r="C931" s="168"/>
      <c r="D931" s="107">
        <v>7.1000000000000004E-3</v>
      </c>
      <c r="E931" s="108" t="s">
        <v>200</v>
      </c>
      <c r="F931" s="104" t="s">
        <v>1152</v>
      </c>
      <c r="G931" s="169">
        <v>56.76</v>
      </c>
      <c r="H931" s="169"/>
      <c r="I931" s="110">
        <v>0.4</v>
      </c>
    </row>
    <row r="932" spans="1:9" ht="30.6" customHeight="1" thickBot="1" x14ac:dyDescent="0.25">
      <c r="A932" s="113"/>
      <c r="B932" s="168" t="s">
        <v>1335</v>
      </c>
      <c r="C932" s="168"/>
      <c r="D932" s="107">
        <v>1</v>
      </c>
      <c r="E932" s="108" t="s">
        <v>200</v>
      </c>
      <c r="F932" s="104" t="s">
        <v>1336</v>
      </c>
      <c r="G932" s="169">
        <v>3.22</v>
      </c>
      <c r="H932" s="169"/>
      <c r="I932" s="110">
        <v>3.22</v>
      </c>
    </row>
    <row r="933" spans="1:9" ht="30.6" customHeight="1" thickBot="1" x14ac:dyDescent="0.25">
      <c r="A933" s="113"/>
      <c r="B933" s="168" t="s">
        <v>1155</v>
      </c>
      <c r="C933" s="168"/>
      <c r="D933" s="107">
        <v>8.0000000000000002E-3</v>
      </c>
      <c r="E933" s="108" t="s">
        <v>200</v>
      </c>
      <c r="F933" s="104" t="s">
        <v>1156</v>
      </c>
      <c r="G933" s="169">
        <v>64.290000000000006</v>
      </c>
      <c r="H933" s="169"/>
      <c r="I933" s="110">
        <v>0.51</v>
      </c>
    </row>
    <row r="934" spans="1:9" ht="15.2" customHeight="1" thickBot="1" x14ac:dyDescent="0.25">
      <c r="A934" s="113"/>
      <c r="B934" s="168" t="s">
        <v>1157</v>
      </c>
      <c r="C934" s="168"/>
      <c r="D934" s="107">
        <v>3.3799999999999997E-2</v>
      </c>
      <c r="E934" s="108" t="s">
        <v>200</v>
      </c>
      <c r="F934" s="104" t="s">
        <v>1158</v>
      </c>
      <c r="G934" s="169">
        <v>1.74</v>
      </c>
      <c r="H934" s="169"/>
      <c r="I934" s="110">
        <v>0.06</v>
      </c>
    </row>
    <row r="935" spans="1:9" ht="15.2" customHeight="1" thickBot="1" x14ac:dyDescent="0.25">
      <c r="A935" s="113"/>
      <c r="B935" s="113"/>
      <c r="C935" s="103"/>
      <c r="D935" s="107">
        <v>31.25</v>
      </c>
      <c r="E935" s="108" t="s">
        <v>798</v>
      </c>
      <c r="F935" s="104" t="s">
        <v>799</v>
      </c>
      <c r="G935" s="169">
        <v>10.56</v>
      </c>
      <c r="H935" s="170"/>
      <c r="I935" s="111">
        <v>3.3</v>
      </c>
    </row>
    <row r="936" spans="1:9" ht="15.4" customHeight="1" thickBot="1" x14ac:dyDescent="0.25">
      <c r="A936" s="113"/>
      <c r="B936" s="113"/>
      <c r="C936" s="103"/>
      <c r="D936" s="103"/>
      <c r="E936" s="103"/>
      <c r="F936" s="171" t="s">
        <v>1042</v>
      </c>
      <c r="G936" s="171"/>
      <c r="H936" s="172">
        <v>13.86</v>
      </c>
      <c r="I936" s="172"/>
    </row>
    <row r="937" spans="1:9" ht="22.15" customHeight="1" thickBot="1" x14ac:dyDescent="0.25">
      <c r="A937" s="178" t="s">
        <v>1337</v>
      </c>
      <c r="B937" s="178"/>
      <c r="C937" s="106" t="s">
        <v>200</v>
      </c>
      <c r="D937" s="179" t="s">
        <v>422</v>
      </c>
      <c r="E937" s="179"/>
      <c r="F937" s="179"/>
      <c r="G937" s="179"/>
      <c r="H937" s="179"/>
      <c r="I937" s="103"/>
    </row>
    <row r="938" spans="1:9" ht="30.6" customHeight="1" thickBot="1" x14ac:dyDescent="0.25">
      <c r="A938" s="113"/>
      <c r="B938" s="168" t="s">
        <v>1149</v>
      </c>
      <c r="C938" s="168"/>
      <c r="D938" s="107">
        <v>0.15060000000000001</v>
      </c>
      <c r="E938" s="108" t="s">
        <v>804</v>
      </c>
      <c r="F938" s="104" t="s">
        <v>1130</v>
      </c>
      <c r="G938" s="169">
        <v>18.899999999999999</v>
      </c>
      <c r="H938" s="169"/>
      <c r="I938" s="110">
        <v>2.85</v>
      </c>
    </row>
    <row r="939" spans="1:9" ht="30.6" customHeight="1" thickBot="1" x14ac:dyDescent="0.25">
      <c r="A939" s="113"/>
      <c r="B939" s="168" t="s">
        <v>1150</v>
      </c>
      <c r="C939" s="168"/>
      <c r="D939" s="107">
        <v>0.15060000000000001</v>
      </c>
      <c r="E939" s="108" t="s">
        <v>804</v>
      </c>
      <c r="F939" s="104" t="s">
        <v>1132</v>
      </c>
      <c r="G939" s="169">
        <v>23</v>
      </c>
      <c r="H939" s="169"/>
      <c r="I939" s="110">
        <v>3.46</v>
      </c>
    </row>
    <row r="940" spans="1:9" ht="21.4" customHeight="1" thickBot="1" x14ac:dyDescent="0.25">
      <c r="A940" s="113"/>
      <c r="B940" s="168" t="s">
        <v>1151</v>
      </c>
      <c r="C940" s="168"/>
      <c r="D940" s="107">
        <v>2.12E-2</v>
      </c>
      <c r="E940" s="108" t="s">
        <v>200</v>
      </c>
      <c r="F940" s="104" t="s">
        <v>1152</v>
      </c>
      <c r="G940" s="169">
        <v>56.76</v>
      </c>
      <c r="H940" s="169"/>
      <c r="I940" s="110">
        <v>1.2</v>
      </c>
    </row>
    <row r="941" spans="1:9" ht="30.6" customHeight="1" thickBot="1" x14ac:dyDescent="0.25">
      <c r="A941" s="113"/>
      <c r="B941" s="168" t="s">
        <v>1338</v>
      </c>
      <c r="C941" s="168"/>
      <c r="D941" s="107">
        <v>1</v>
      </c>
      <c r="E941" s="108" t="s">
        <v>200</v>
      </c>
      <c r="F941" s="104" t="s">
        <v>1339</v>
      </c>
      <c r="G941" s="169">
        <v>29.39</v>
      </c>
      <c r="H941" s="169"/>
      <c r="I941" s="110">
        <v>29.39</v>
      </c>
    </row>
    <row r="942" spans="1:9" ht="30.6" customHeight="1" thickBot="1" x14ac:dyDescent="0.25">
      <c r="A942" s="113"/>
      <c r="B942" s="168" t="s">
        <v>1155</v>
      </c>
      <c r="C942" s="168"/>
      <c r="D942" s="107">
        <v>0.03</v>
      </c>
      <c r="E942" s="108" t="s">
        <v>200</v>
      </c>
      <c r="F942" s="104" t="s">
        <v>1156</v>
      </c>
      <c r="G942" s="169">
        <v>64.290000000000006</v>
      </c>
      <c r="H942" s="169"/>
      <c r="I942" s="110">
        <v>1.93</v>
      </c>
    </row>
    <row r="943" spans="1:9" ht="15.2" customHeight="1" thickBot="1" x14ac:dyDescent="0.25">
      <c r="A943" s="113"/>
      <c r="B943" s="168" t="s">
        <v>1157</v>
      </c>
      <c r="C943" s="168"/>
      <c r="D943" s="107">
        <v>2.2200000000000001E-2</v>
      </c>
      <c r="E943" s="108" t="s">
        <v>200</v>
      </c>
      <c r="F943" s="104" t="s">
        <v>1158</v>
      </c>
      <c r="G943" s="169">
        <v>1.74</v>
      </c>
      <c r="H943" s="169"/>
      <c r="I943" s="110">
        <v>0.04</v>
      </c>
    </row>
    <row r="944" spans="1:9" ht="15.2" customHeight="1" thickBot="1" x14ac:dyDescent="0.25">
      <c r="A944" s="113"/>
      <c r="B944" s="113"/>
      <c r="C944" s="103"/>
      <c r="D944" s="107">
        <v>31.25</v>
      </c>
      <c r="E944" s="108" t="s">
        <v>798</v>
      </c>
      <c r="F944" s="104" t="s">
        <v>799</v>
      </c>
      <c r="G944" s="169">
        <v>38.869999999999997</v>
      </c>
      <c r="H944" s="170"/>
      <c r="I944" s="111">
        <v>12.15</v>
      </c>
    </row>
    <row r="945" spans="1:9" ht="15.4" customHeight="1" thickBot="1" x14ac:dyDescent="0.25">
      <c r="A945" s="113"/>
      <c r="B945" s="113"/>
      <c r="C945" s="103"/>
      <c r="D945" s="103"/>
      <c r="E945" s="103"/>
      <c r="F945" s="171" t="s">
        <v>1042</v>
      </c>
      <c r="G945" s="171"/>
      <c r="H945" s="172">
        <v>51.02</v>
      </c>
      <c r="I945" s="172"/>
    </row>
    <row r="946" spans="1:9" ht="31.7" customHeight="1" thickBot="1" x14ac:dyDescent="0.25">
      <c r="A946" s="178" t="s">
        <v>1340</v>
      </c>
      <c r="B946" s="178"/>
      <c r="C946" s="106" t="s">
        <v>200</v>
      </c>
      <c r="D946" s="179" t="s">
        <v>425</v>
      </c>
      <c r="E946" s="179"/>
      <c r="F946" s="179"/>
      <c r="G946" s="179"/>
      <c r="H946" s="179"/>
      <c r="I946" s="103"/>
    </row>
    <row r="947" spans="1:9" ht="30.6" customHeight="1" thickBot="1" x14ac:dyDescent="0.25">
      <c r="A947" s="113"/>
      <c r="B947" s="168" t="s">
        <v>1149</v>
      </c>
      <c r="C947" s="168"/>
      <c r="D947" s="107">
        <v>0.13589999999999999</v>
      </c>
      <c r="E947" s="108" t="s">
        <v>804</v>
      </c>
      <c r="F947" s="104" t="s">
        <v>1130</v>
      </c>
      <c r="G947" s="169">
        <v>18.899999999999999</v>
      </c>
      <c r="H947" s="169"/>
      <c r="I947" s="110">
        <v>2.57</v>
      </c>
    </row>
    <row r="948" spans="1:9" ht="30.6" customHeight="1" thickBot="1" x14ac:dyDescent="0.25">
      <c r="A948" s="113"/>
      <c r="B948" s="168" t="s">
        <v>1150</v>
      </c>
      <c r="C948" s="168"/>
      <c r="D948" s="107">
        <v>0.13589999999999999</v>
      </c>
      <c r="E948" s="108" t="s">
        <v>804</v>
      </c>
      <c r="F948" s="104" t="s">
        <v>1132</v>
      </c>
      <c r="G948" s="169">
        <v>23</v>
      </c>
      <c r="H948" s="169"/>
      <c r="I948" s="110">
        <v>3.13</v>
      </c>
    </row>
    <row r="949" spans="1:9" ht="21.4" customHeight="1" thickBot="1" x14ac:dyDescent="0.25">
      <c r="A949" s="113"/>
      <c r="B949" s="168" t="s">
        <v>1151</v>
      </c>
      <c r="C949" s="168"/>
      <c r="D949" s="107">
        <v>7.1000000000000004E-3</v>
      </c>
      <c r="E949" s="108" t="s">
        <v>200</v>
      </c>
      <c r="F949" s="104" t="s">
        <v>1152</v>
      </c>
      <c r="G949" s="169">
        <v>56.76</v>
      </c>
      <c r="H949" s="169"/>
      <c r="I949" s="110">
        <v>0.4</v>
      </c>
    </row>
    <row r="950" spans="1:9" ht="30.6" customHeight="1" thickBot="1" x14ac:dyDescent="0.25">
      <c r="A950" s="113"/>
      <c r="B950" s="168" t="s">
        <v>1341</v>
      </c>
      <c r="C950" s="168"/>
      <c r="D950" s="107">
        <v>1</v>
      </c>
      <c r="E950" s="108" t="s">
        <v>200</v>
      </c>
      <c r="F950" s="104" t="s">
        <v>1342</v>
      </c>
      <c r="G950" s="169">
        <v>1.61</v>
      </c>
      <c r="H950" s="169"/>
      <c r="I950" s="110">
        <v>1.61</v>
      </c>
    </row>
    <row r="951" spans="1:9" ht="30.6" customHeight="1" thickBot="1" x14ac:dyDescent="0.25">
      <c r="A951" s="113"/>
      <c r="B951" s="168" t="s">
        <v>1155</v>
      </c>
      <c r="C951" s="168"/>
      <c r="D951" s="107">
        <v>8.0000000000000002E-3</v>
      </c>
      <c r="E951" s="108" t="s">
        <v>200</v>
      </c>
      <c r="F951" s="104" t="s">
        <v>1156</v>
      </c>
      <c r="G951" s="169">
        <v>64.290000000000006</v>
      </c>
      <c r="H951" s="169"/>
      <c r="I951" s="110">
        <v>0.51</v>
      </c>
    </row>
    <row r="952" spans="1:9" ht="15.2" customHeight="1" thickBot="1" x14ac:dyDescent="0.25">
      <c r="A952" s="113"/>
      <c r="B952" s="168" t="s">
        <v>1157</v>
      </c>
      <c r="C952" s="168"/>
      <c r="D952" s="107">
        <v>3.0200000000000001E-2</v>
      </c>
      <c r="E952" s="108" t="s">
        <v>200</v>
      </c>
      <c r="F952" s="104" t="s">
        <v>1158</v>
      </c>
      <c r="G952" s="169">
        <v>1.74</v>
      </c>
      <c r="H952" s="169"/>
      <c r="I952" s="110">
        <v>0.05</v>
      </c>
    </row>
    <row r="953" spans="1:9" ht="15.2" customHeight="1" thickBot="1" x14ac:dyDescent="0.25">
      <c r="A953" s="113"/>
      <c r="B953" s="113"/>
      <c r="C953" s="103"/>
      <c r="D953" s="107">
        <v>31.25</v>
      </c>
      <c r="E953" s="108" t="s">
        <v>798</v>
      </c>
      <c r="F953" s="104" t="s">
        <v>799</v>
      </c>
      <c r="G953" s="169">
        <v>8.27</v>
      </c>
      <c r="H953" s="170"/>
      <c r="I953" s="111">
        <v>2.58</v>
      </c>
    </row>
    <row r="954" spans="1:9" ht="15.4" customHeight="1" thickBot="1" x14ac:dyDescent="0.25">
      <c r="A954" s="113"/>
      <c r="B954" s="113"/>
      <c r="C954" s="103"/>
      <c r="D954" s="103"/>
      <c r="E954" s="103"/>
      <c r="F954" s="171" t="s">
        <v>1042</v>
      </c>
      <c r="G954" s="171"/>
      <c r="H954" s="172">
        <v>10.85</v>
      </c>
      <c r="I954" s="172"/>
    </row>
    <row r="955" spans="1:9" ht="41.25" customHeight="1" thickBot="1" x14ac:dyDescent="0.25">
      <c r="A955" s="178" t="s">
        <v>1343</v>
      </c>
      <c r="B955" s="178"/>
      <c r="C955" s="106" t="s">
        <v>200</v>
      </c>
      <c r="D955" s="179" t="s">
        <v>428</v>
      </c>
      <c r="E955" s="179"/>
      <c r="F955" s="179"/>
      <c r="G955" s="179"/>
      <c r="H955" s="179"/>
      <c r="I955" s="103"/>
    </row>
    <row r="956" spans="1:9" ht="30.6" customHeight="1" thickBot="1" x14ac:dyDescent="0.25">
      <c r="A956" s="113"/>
      <c r="B956" s="168" t="s">
        <v>1149</v>
      </c>
      <c r="C956" s="168"/>
      <c r="D956" s="107">
        <v>0.27600000000000002</v>
      </c>
      <c r="E956" s="108" t="s">
        <v>804</v>
      </c>
      <c r="F956" s="104" t="s">
        <v>1130</v>
      </c>
      <c r="G956" s="169">
        <v>18.899999999999999</v>
      </c>
      <c r="H956" s="169"/>
      <c r="I956" s="110">
        <v>5.22</v>
      </c>
    </row>
    <row r="957" spans="1:9" ht="30.6" customHeight="1" thickBot="1" x14ac:dyDescent="0.25">
      <c r="A957" s="113"/>
      <c r="B957" s="168" t="s">
        <v>1150</v>
      </c>
      <c r="C957" s="168"/>
      <c r="D957" s="107">
        <v>0.27600000000000002</v>
      </c>
      <c r="E957" s="108" t="s">
        <v>804</v>
      </c>
      <c r="F957" s="104" t="s">
        <v>1132</v>
      </c>
      <c r="G957" s="169">
        <v>23</v>
      </c>
      <c r="H957" s="169"/>
      <c r="I957" s="110">
        <v>6.35</v>
      </c>
    </row>
    <row r="958" spans="1:9" ht="30.6" customHeight="1" thickBot="1" x14ac:dyDescent="0.25">
      <c r="A958" s="113"/>
      <c r="B958" s="168" t="s">
        <v>1344</v>
      </c>
      <c r="C958" s="168"/>
      <c r="D958" s="107">
        <v>1</v>
      </c>
      <c r="E958" s="108" t="s">
        <v>200</v>
      </c>
      <c r="F958" s="104" t="s">
        <v>1345</v>
      </c>
      <c r="G958" s="169">
        <v>31.3</v>
      </c>
      <c r="H958" s="169"/>
      <c r="I958" s="110">
        <v>31.3</v>
      </c>
    </row>
    <row r="959" spans="1:9" ht="21.4" customHeight="1" thickBot="1" x14ac:dyDescent="0.25">
      <c r="A959" s="113"/>
      <c r="B959" s="168" t="s">
        <v>1308</v>
      </c>
      <c r="C959" s="168"/>
      <c r="D959" s="107">
        <v>0.154</v>
      </c>
      <c r="E959" s="108" t="s">
        <v>200</v>
      </c>
      <c r="F959" s="104" t="s">
        <v>1309</v>
      </c>
      <c r="G959" s="169">
        <v>18.48</v>
      </c>
      <c r="H959" s="169"/>
      <c r="I959" s="110">
        <v>2.85</v>
      </c>
    </row>
    <row r="960" spans="1:9" ht="30.6" customHeight="1" thickBot="1" x14ac:dyDescent="0.25">
      <c r="A960" s="113"/>
      <c r="B960" s="168" t="s">
        <v>1155</v>
      </c>
      <c r="C960" s="168"/>
      <c r="D960" s="107">
        <v>4.1000000000000002E-2</v>
      </c>
      <c r="E960" s="108" t="s">
        <v>200</v>
      </c>
      <c r="F960" s="104" t="s">
        <v>1156</v>
      </c>
      <c r="G960" s="169">
        <v>64.290000000000006</v>
      </c>
      <c r="H960" s="169"/>
      <c r="I960" s="110">
        <v>2.64</v>
      </c>
    </row>
    <row r="961" spans="1:9" ht="15.2" customHeight="1" thickBot="1" x14ac:dyDescent="0.25">
      <c r="A961" s="113"/>
      <c r="B961" s="168" t="s">
        <v>1157</v>
      </c>
      <c r="C961" s="168"/>
      <c r="D961" s="107">
        <v>2.8000000000000001E-2</v>
      </c>
      <c r="E961" s="108" t="s">
        <v>200</v>
      </c>
      <c r="F961" s="104" t="s">
        <v>1158</v>
      </c>
      <c r="G961" s="169">
        <v>1.74</v>
      </c>
      <c r="H961" s="169"/>
      <c r="I961" s="110">
        <v>0.05</v>
      </c>
    </row>
    <row r="962" spans="1:9" ht="15.2" customHeight="1" thickBot="1" x14ac:dyDescent="0.25">
      <c r="A962" s="113"/>
      <c r="B962" s="113"/>
      <c r="C962" s="103"/>
      <c r="D962" s="107">
        <v>31.25</v>
      </c>
      <c r="E962" s="108" t="s">
        <v>798</v>
      </c>
      <c r="F962" s="104" t="s">
        <v>799</v>
      </c>
      <c r="G962" s="169">
        <v>48.41</v>
      </c>
      <c r="H962" s="170"/>
      <c r="I962" s="111">
        <v>15.13</v>
      </c>
    </row>
    <row r="963" spans="1:9" ht="15.4" customHeight="1" thickBot="1" x14ac:dyDescent="0.25">
      <c r="A963" s="113"/>
      <c r="B963" s="113"/>
      <c r="C963" s="103"/>
      <c r="D963" s="103"/>
      <c r="E963" s="103"/>
      <c r="F963" s="171" t="s">
        <v>1042</v>
      </c>
      <c r="G963" s="171"/>
      <c r="H963" s="172">
        <v>63.54</v>
      </c>
      <c r="I963" s="172"/>
    </row>
    <row r="964" spans="1:9" ht="41.25" customHeight="1" thickBot="1" x14ac:dyDescent="0.25">
      <c r="A964" s="178" t="s">
        <v>1346</v>
      </c>
      <c r="B964" s="178"/>
      <c r="C964" s="106" t="s">
        <v>200</v>
      </c>
      <c r="D964" s="179" t="s">
        <v>431</v>
      </c>
      <c r="E964" s="179"/>
      <c r="F964" s="179"/>
      <c r="G964" s="179"/>
      <c r="H964" s="179"/>
      <c r="I964" s="103"/>
    </row>
    <row r="965" spans="1:9" ht="30.6" customHeight="1" thickBot="1" x14ac:dyDescent="0.25">
      <c r="A965" s="113"/>
      <c r="B965" s="168" t="s">
        <v>1149</v>
      </c>
      <c r="C965" s="168"/>
      <c r="D965" s="107">
        <v>0.17100000000000001</v>
      </c>
      <c r="E965" s="108" t="s">
        <v>804</v>
      </c>
      <c r="F965" s="104" t="s">
        <v>1130</v>
      </c>
      <c r="G965" s="169">
        <v>18.899999999999999</v>
      </c>
      <c r="H965" s="169"/>
      <c r="I965" s="110">
        <v>3.23</v>
      </c>
    </row>
    <row r="966" spans="1:9" ht="30.6" customHeight="1" thickBot="1" x14ac:dyDescent="0.25">
      <c r="A966" s="113"/>
      <c r="B966" s="168" t="s">
        <v>1150</v>
      </c>
      <c r="C966" s="168"/>
      <c r="D966" s="107">
        <v>0.17100000000000001</v>
      </c>
      <c r="E966" s="108" t="s">
        <v>804</v>
      </c>
      <c r="F966" s="104" t="s">
        <v>1132</v>
      </c>
      <c r="G966" s="169">
        <v>23</v>
      </c>
      <c r="H966" s="169"/>
      <c r="I966" s="110">
        <v>3.93</v>
      </c>
    </row>
    <row r="967" spans="1:9" ht="30.6" customHeight="1" thickBot="1" x14ac:dyDescent="0.25">
      <c r="A967" s="113"/>
      <c r="B967" s="168" t="s">
        <v>1347</v>
      </c>
      <c r="C967" s="168"/>
      <c r="D967" s="107">
        <v>1</v>
      </c>
      <c r="E967" s="108" t="s">
        <v>200</v>
      </c>
      <c r="F967" s="104" t="s">
        <v>1348</v>
      </c>
      <c r="G967" s="169">
        <v>5.41</v>
      </c>
      <c r="H967" s="169"/>
      <c r="I967" s="110">
        <v>5.41</v>
      </c>
    </row>
    <row r="968" spans="1:9" ht="21.4" customHeight="1" thickBot="1" x14ac:dyDescent="0.25">
      <c r="A968" s="113"/>
      <c r="B968" s="168" t="s">
        <v>1308</v>
      </c>
      <c r="C968" s="168"/>
      <c r="D968" s="107">
        <v>7.0999999999999994E-2</v>
      </c>
      <c r="E968" s="108" t="s">
        <v>200</v>
      </c>
      <c r="F968" s="104" t="s">
        <v>1309</v>
      </c>
      <c r="G968" s="169">
        <v>18.48</v>
      </c>
      <c r="H968" s="169"/>
      <c r="I968" s="110">
        <v>1.31</v>
      </c>
    </row>
    <row r="969" spans="1:9" ht="30.6" customHeight="1" thickBot="1" x14ac:dyDescent="0.25">
      <c r="A969" s="113"/>
      <c r="B969" s="168" t="s">
        <v>1155</v>
      </c>
      <c r="C969" s="168"/>
      <c r="D969" s="107">
        <v>1.7999999999999999E-2</v>
      </c>
      <c r="E969" s="108" t="s">
        <v>200</v>
      </c>
      <c r="F969" s="104" t="s">
        <v>1156</v>
      </c>
      <c r="G969" s="169">
        <v>64.290000000000006</v>
      </c>
      <c r="H969" s="169"/>
      <c r="I969" s="110">
        <v>1.1599999999999999</v>
      </c>
    </row>
    <row r="970" spans="1:9" ht="15.2" customHeight="1" thickBot="1" x14ac:dyDescent="0.25">
      <c r="A970" s="113"/>
      <c r="B970" s="168" t="s">
        <v>1157</v>
      </c>
      <c r="C970" s="168"/>
      <c r="D970" s="107">
        <v>1.7000000000000001E-2</v>
      </c>
      <c r="E970" s="108" t="s">
        <v>200</v>
      </c>
      <c r="F970" s="104" t="s">
        <v>1158</v>
      </c>
      <c r="G970" s="169">
        <v>1.74</v>
      </c>
      <c r="H970" s="169"/>
      <c r="I970" s="110">
        <v>0.03</v>
      </c>
    </row>
    <row r="971" spans="1:9" ht="15.2" customHeight="1" thickBot="1" x14ac:dyDescent="0.25">
      <c r="A971" s="113"/>
      <c r="B971" s="113"/>
      <c r="C971" s="103"/>
      <c r="D971" s="107">
        <v>31.25</v>
      </c>
      <c r="E971" s="108" t="s">
        <v>798</v>
      </c>
      <c r="F971" s="104" t="s">
        <v>799</v>
      </c>
      <c r="G971" s="169">
        <v>15.07</v>
      </c>
      <c r="H971" s="170"/>
      <c r="I971" s="111">
        <v>4.71</v>
      </c>
    </row>
    <row r="972" spans="1:9" ht="15.4" customHeight="1" thickBot="1" x14ac:dyDescent="0.25">
      <c r="A972" s="113"/>
      <c r="B972" s="113"/>
      <c r="C972" s="103"/>
      <c r="D972" s="103"/>
      <c r="E972" s="103"/>
      <c r="F972" s="171" t="s">
        <v>1042</v>
      </c>
      <c r="G972" s="171"/>
      <c r="H972" s="172">
        <v>19.78</v>
      </c>
      <c r="I972" s="172"/>
    </row>
    <row r="973" spans="1:9" ht="31.7" customHeight="1" thickBot="1" x14ac:dyDescent="0.25">
      <c r="A973" s="178" t="s">
        <v>1349</v>
      </c>
      <c r="B973" s="178"/>
      <c r="C973" s="106" t="s">
        <v>200</v>
      </c>
      <c r="D973" s="179" t="s">
        <v>434</v>
      </c>
      <c r="E973" s="179"/>
      <c r="F973" s="179"/>
      <c r="G973" s="179"/>
      <c r="H973" s="179"/>
      <c r="I973" s="103"/>
    </row>
    <row r="974" spans="1:9" ht="30.6" customHeight="1" thickBot="1" x14ac:dyDescent="0.25">
      <c r="A974" s="113"/>
      <c r="B974" s="168" t="s">
        <v>1149</v>
      </c>
      <c r="C974" s="168"/>
      <c r="D974" s="107">
        <v>0.192</v>
      </c>
      <c r="E974" s="108" t="s">
        <v>804</v>
      </c>
      <c r="F974" s="104" t="s">
        <v>1130</v>
      </c>
      <c r="G974" s="169">
        <v>18.899999999999999</v>
      </c>
      <c r="H974" s="169"/>
      <c r="I974" s="110">
        <v>3.63</v>
      </c>
    </row>
    <row r="975" spans="1:9" ht="30.6" customHeight="1" thickBot="1" x14ac:dyDescent="0.25">
      <c r="A975" s="113"/>
      <c r="B975" s="168" t="s">
        <v>1150</v>
      </c>
      <c r="C975" s="168"/>
      <c r="D975" s="107">
        <v>0.192</v>
      </c>
      <c r="E975" s="108" t="s">
        <v>804</v>
      </c>
      <c r="F975" s="104" t="s">
        <v>1132</v>
      </c>
      <c r="G975" s="169">
        <v>23</v>
      </c>
      <c r="H975" s="169"/>
      <c r="I975" s="110">
        <v>4.42</v>
      </c>
    </row>
    <row r="976" spans="1:9" ht="21.4" customHeight="1" thickBot="1" x14ac:dyDescent="0.25">
      <c r="A976" s="113"/>
      <c r="B976" s="168" t="s">
        <v>1151</v>
      </c>
      <c r="C976" s="168"/>
      <c r="D976" s="107">
        <v>1.18E-2</v>
      </c>
      <c r="E976" s="108" t="s">
        <v>200</v>
      </c>
      <c r="F976" s="104" t="s">
        <v>1152</v>
      </c>
      <c r="G976" s="169">
        <v>56.76</v>
      </c>
      <c r="H976" s="169"/>
      <c r="I976" s="110">
        <v>0.67</v>
      </c>
    </row>
    <row r="977" spans="1:9" ht="30.6" customHeight="1" thickBot="1" x14ac:dyDescent="0.25">
      <c r="A977" s="113"/>
      <c r="B977" s="168" t="s">
        <v>1350</v>
      </c>
      <c r="C977" s="168"/>
      <c r="D977" s="107">
        <v>1</v>
      </c>
      <c r="E977" s="108" t="s">
        <v>200</v>
      </c>
      <c r="F977" s="104" t="s">
        <v>1351</v>
      </c>
      <c r="G977" s="169">
        <v>6.36</v>
      </c>
      <c r="H977" s="169"/>
      <c r="I977" s="110">
        <v>6.36</v>
      </c>
    </row>
    <row r="978" spans="1:9" ht="30.6" customHeight="1" thickBot="1" x14ac:dyDescent="0.25">
      <c r="A978" s="113"/>
      <c r="B978" s="168" t="s">
        <v>1155</v>
      </c>
      <c r="C978" s="168"/>
      <c r="D978" s="107">
        <v>1.4E-2</v>
      </c>
      <c r="E978" s="108" t="s">
        <v>200</v>
      </c>
      <c r="F978" s="104" t="s">
        <v>1156</v>
      </c>
      <c r="G978" s="169">
        <v>64.290000000000006</v>
      </c>
      <c r="H978" s="169"/>
      <c r="I978" s="110">
        <v>0.9</v>
      </c>
    </row>
    <row r="979" spans="1:9" ht="15.2" customHeight="1" thickBot="1" x14ac:dyDescent="0.25">
      <c r="A979" s="113"/>
      <c r="B979" s="168" t="s">
        <v>1157</v>
      </c>
      <c r="C979" s="168"/>
      <c r="D979" s="107">
        <v>4.2700000000000002E-2</v>
      </c>
      <c r="E979" s="108" t="s">
        <v>200</v>
      </c>
      <c r="F979" s="104" t="s">
        <v>1158</v>
      </c>
      <c r="G979" s="169">
        <v>1.74</v>
      </c>
      <c r="H979" s="169"/>
      <c r="I979" s="110">
        <v>7.0000000000000007E-2</v>
      </c>
    </row>
    <row r="980" spans="1:9" ht="15.2" customHeight="1" thickBot="1" x14ac:dyDescent="0.25">
      <c r="A980" s="113"/>
      <c r="B980" s="113"/>
      <c r="C980" s="103"/>
      <c r="D980" s="107">
        <v>31.25</v>
      </c>
      <c r="E980" s="108" t="s">
        <v>798</v>
      </c>
      <c r="F980" s="104" t="s">
        <v>799</v>
      </c>
      <c r="G980" s="169">
        <v>16.05</v>
      </c>
      <c r="H980" s="170"/>
      <c r="I980" s="111">
        <v>5.0199999999999996</v>
      </c>
    </row>
    <row r="981" spans="1:9" ht="15.4" customHeight="1" thickBot="1" x14ac:dyDescent="0.25">
      <c r="A981" s="113"/>
      <c r="B981" s="113"/>
      <c r="C981" s="103"/>
      <c r="D981" s="103"/>
      <c r="E981" s="103"/>
      <c r="F981" s="171" t="s">
        <v>1042</v>
      </c>
      <c r="G981" s="171"/>
      <c r="H981" s="172">
        <v>21.07</v>
      </c>
      <c r="I981" s="172"/>
    </row>
    <row r="982" spans="1:9" ht="31.7" customHeight="1" thickBot="1" x14ac:dyDescent="0.25">
      <c r="A982" s="178" t="s">
        <v>1352</v>
      </c>
      <c r="B982" s="178"/>
      <c r="C982" s="106" t="s">
        <v>200</v>
      </c>
      <c r="D982" s="179" t="s">
        <v>437</v>
      </c>
      <c r="E982" s="179"/>
      <c r="F982" s="179"/>
      <c r="G982" s="179"/>
      <c r="H982" s="179"/>
      <c r="I982" s="103"/>
    </row>
    <row r="983" spans="1:9" ht="30.6" customHeight="1" thickBot="1" x14ac:dyDescent="0.25">
      <c r="A983" s="113"/>
      <c r="B983" s="168" t="s">
        <v>1149</v>
      </c>
      <c r="C983" s="168"/>
      <c r="D983" s="107">
        <v>0.152</v>
      </c>
      <c r="E983" s="108" t="s">
        <v>804</v>
      </c>
      <c r="F983" s="104" t="s">
        <v>1130</v>
      </c>
      <c r="G983" s="169">
        <v>18.899999999999999</v>
      </c>
      <c r="H983" s="169"/>
      <c r="I983" s="110">
        <v>2.87</v>
      </c>
    </row>
    <row r="984" spans="1:9" ht="30.6" customHeight="1" thickBot="1" x14ac:dyDescent="0.25">
      <c r="A984" s="113"/>
      <c r="B984" s="168" t="s">
        <v>1150</v>
      </c>
      <c r="C984" s="168"/>
      <c r="D984" s="107">
        <v>0.152</v>
      </c>
      <c r="E984" s="108" t="s">
        <v>804</v>
      </c>
      <c r="F984" s="104" t="s">
        <v>1132</v>
      </c>
      <c r="G984" s="169">
        <v>23</v>
      </c>
      <c r="H984" s="169"/>
      <c r="I984" s="110">
        <v>3.5</v>
      </c>
    </row>
    <row r="985" spans="1:9" ht="21.4" customHeight="1" thickBot="1" x14ac:dyDescent="0.25">
      <c r="A985" s="113"/>
      <c r="B985" s="168" t="s">
        <v>1151</v>
      </c>
      <c r="C985" s="168"/>
      <c r="D985" s="107">
        <v>7.1000000000000004E-3</v>
      </c>
      <c r="E985" s="108" t="s">
        <v>200</v>
      </c>
      <c r="F985" s="104" t="s">
        <v>1152</v>
      </c>
      <c r="G985" s="169">
        <v>56.76</v>
      </c>
      <c r="H985" s="169"/>
      <c r="I985" s="110">
        <v>0.4</v>
      </c>
    </row>
    <row r="986" spans="1:9" ht="30.6" customHeight="1" thickBot="1" x14ac:dyDescent="0.25">
      <c r="A986" s="113"/>
      <c r="B986" s="168" t="s">
        <v>1353</v>
      </c>
      <c r="C986" s="168"/>
      <c r="D986" s="107">
        <v>1</v>
      </c>
      <c r="E986" s="108" t="s">
        <v>200</v>
      </c>
      <c r="F986" s="104" t="s">
        <v>1354</v>
      </c>
      <c r="G986" s="169">
        <v>0.76</v>
      </c>
      <c r="H986" s="169"/>
      <c r="I986" s="110">
        <v>0.76</v>
      </c>
    </row>
    <row r="987" spans="1:9" ht="30.6" customHeight="1" thickBot="1" x14ac:dyDescent="0.25">
      <c r="A987" s="113"/>
      <c r="B987" s="168" t="s">
        <v>1155</v>
      </c>
      <c r="C987" s="168"/>
      <c r="D987" s="107">
        <v>8.0000000000000002E-3</v>
      </c>
      <c r="E987" s="108" t="s">
        <v>200</v>
      </c>
      <c r="F987" s="104" t="s">
        <v>1156</v>
      </c>
      <c r="G987" s="169">
        <v>64.290000000000006</v>
      </c>
      <c r="H987" s="169"/>
      <c r="I987" s="110">
        <v>0.51</v>
      </c>
    </row>
    <row r="988" spans="1:9" ht="15.2" customHeight="1" thickBot="1" x14ac:dyDescent="0.25">
      <c r="A988" s="113"/>
      <c r="B988" s="168" t="s">
        <v>1157</v>
      </c>
      <c r="C988" s="168"/>
      <c r="D988" s="107">
        <v>3.3799999999999997E-2</v>
      </c>
      <c r="E988" s="108" t="s">
        <v>200</v>
      </c>
      <c r="F988" s="104" t="s">
        <v>1158</v>
      </c>
      <c r="G988" s="169">
        <v>1.74</v>
      </c>
      <c r="H988" s="169"/>
      <c r="I988" s="110">
        <v>0.06</v>
      </c>
    </row>
    <row r="989" spans="1:9" ht="15.2" customHeight="1" thickBot="1" x14ac:dyDescent="0.25">
      <c r="A989" s="113"/>
      <c r="B989" s="113"/>
      <c r="C989" s="103"/>
      <c r="D989" s="107">
        <v>31.25</v>
      </c>
      <c r="E989" s="108" t="s">
        <v>798</v>
      </c>
      <c r="F989" s="104" t="s">
        <v>799</v>
      </c>
      <c r="G989" s="169">
        <v>8.1</v>
      </c>
      <c r="H989" s="170"/>
      <c r="I989" s="111">
        <v>2.5299999999999998</v>
      </c>
    </row>
    <row r="990" spans="1:9" ht="15.4" customHeight="1" thickBot="1" x14ac:dyDescent="0.25">
      <c r="A990" s="113"/>
      <c r="B990" s="113"/>
      <c r="C990" s="103"/>
      <c r="D990" s="103"/>
      <c r="E990" s="103"/>
      <c r="F990" s="171" t="s">
        <v>1042</v>
      </c>
      <c r="G990" s="171"/>
      <c r="H990" s="172">
        <v>10.63</v>
      </c>
      <c r="I990" s="172"/>
    </row>
    <row r="991" spans="1:9" ht="31.7" customHeight="1" thickBot="1" x14ac:dyDescent="0.25">
      <c r="A991" s="178" t="s">
        <v>1355</v>
      </c>
      <c r="B991" s="178"/>
      <c r="C991" s="106" t="s">
        <v>200</v>
      </c>
      <c r="D991" s="179" t="s">
        <v>440</v>
      </c>
      <c r="E991" s="179"/>
      <c r="F991" s="179"/>
      <c r="G991" s="179"/>
      <c r="H991" s="179"/>
      <c r="I991" s="103"/>
    </row>
    <row r="992" spans="1:9" ht="30.6" customHeight="1" thickBot="1" x14ac:dyDescent="0.25">
      <c r="A992" s="113"/>
      <c r="B992" s="168" t="s">
        <v>1149</v>
      </c>
      <c r="C992" s="168"/>
      <c r="D992" s="107">
        <v>0.1416</v>
      </c>
      <c r="E992" s="108" t="s">
        <v>804</v>
      </c>
      <c r="F992" s="104" t="s">
        <v>1130</v>
      </c>
      <c r="G992" s="169">
        <v>18.899999999999999</v>
      </c>
      <c r="H992" s="169"/>
      <c r="I992" s="110">
        <v>2.68</v>
      </c>
    </row>
    <row r="993" spans="1:9" ht="30.6" customHeight="1" thickBot="1" x14ac:dyDescent="0.25">
      <c r="A993" s="113"/>
      <c r="B993" s="168" t="s">
        <v>1150</v>
      </c>
      <c r="C993" s="168"/>
      <c r="D993" s="107">
        <v>0.1416</v>
      </c>
      <c r="E993" s="108" t="s">
        <v>804</v>
      </c>
      <c r="F993" s="104" t="s">
        <v>1132</v>
      </c>
      <c r="G993" s="169">
        <v>23</v>
      </c>
      <c r="H993" s="169"/>
      <c r="I993" s="110">
        <v>3.26</v>
      </c>
    </row>
    <row r="994" spans="1:9" ht="21.4" customHeight="1" thickBot="1" x14ac:dyDescent="0.25">
      <c r="A994" s="113"/>
      <c r="B994" s="168" t="s">
        <v>1151</v>
      </c>
      <c r="C994" s="168"/>
      <c r="D994" s="107">
        <v>5.8999999999999999E-3</v>
      </c>
      <c r="E994" s="108" t="s">
        <v>200</v>
      </c>
      <c r="F994" s="104" t="s">
        <v>1152</v>
      </c>
      <c r="G994" s="169">
        <v>56.76</v>
      </c>
      <c r="H994" s="169"/>
      <c r="I994" s="110">
        <v>0.33</v>
      </c>
    </row>
    <row r="995" spans="1:9" ht="30.6" customHeight="1" thickBot="1" x14ac:dyDescent="0.25">
      <c r="A995" s="113"/>
      <c r="B995" s="168" t="s">
        <v>1356</v>
      </c>
      <c r="C995" s="168"/>
      <c r="D995" s="107">
        <v>1</v>
      </c>
      <c r="E995" s="108" t="s">
        <v>200</v>
      </c>
      <c r="F995" s="104" t="s">
        <v>1357</v>
      </c>
      <c r="G995" s="169">
        <v>8.73</v>
      </c>
      <c r="H995" s="169"/>
      <c r="I995" s="110">
        <v>8.73</v>
      </c>
    </row>
    <row r="996" spans="1:9" ht="30.6" customHeight="1" thickBot="1" x14ac:dyDescent="0.25">
      <c r="A996" s="113"/>
      <c r="B996" s="168" t="s">
        <v>1155</v>
      </c>
      <c r="C996" s="168"/>
      <c r="D996" s="107">
        <v>7.0000000000000001E-3</v>
      </c>
      <c r="E996" s="108" t="s">
        <v>200</v>
      </c>
      <c r="F996" s="104" t="s">
        <v>1156</v>
      </c>
      <c r="G996" s="169">
        <v>64.290000000000006</v>
      </c>
      <c r="H996" s="169"/>
      <c r="I996" s="110">
        <v>0.45</v>
      </c>
    </row>
    <row r="997" spans="1:9" ht="15.2" customHeight="1" thickBot="1" x14ac:dyDescent="0.25">
      <c r="A997" s="113"/>
      <c r="B997" s="168" t="s">
        <v>1157</v>
      </c>
      <c r="C997" s="168"/>
      <c r="D997" s="107">
        <v>3.3799999999999997E-2</v>
      </c>
      <c r="E997" s="108" t="s">
        <v>200</v>
      </c>
      <c r="F997" s="104" t="s">
        <v>1158</v>
      </c>
      <c r="G997" s="169">
        <v>1.74</v>
      </c>
      <c r="H997" s="169"/>
      <c r="I997" s="110">
        <v>0.06</v>
      </c>
    </row>
    <row r="998" spans="1:9" ht="15.2" customHeight="1" thickBot="1" x14ac:dyDescent="0.25">
      <c r="A998" s="113"/>
      <c r="B998" s="113"/>
      <c r="C998" s="103"/>
      <c r="D998" s="107">
        <v>31.25</v>
      </c>
      <c r="E998" s="108" t="s">
        <v>798</v>
      </c>
      <c r="F998" s="104" t="s">
        <v>799</v>
      </c>
      <c r="G998" s="169">
        <v>15.51</v>
      </c>
      <c r="H998" s="170"/>
      <c r="I998" s="111">
        <v>4.8499999999999996</v>
      </c>
    </row>
    <row r="999" spans="1:9" ht="15.4" customHeight="1" thickBot="1" x14ac:dyDescent="0.25">
      <c r="A999" s="113"/>
      <c r="B999" s="113"/>
      <c r="C999" s="103"/>
      <c r="D999" s="103"/>
      <c r="E999" s="103"/>
      <c r="F999" s="171" t="s">
        <v>1042</v>
      </c>
      <c r="G999" s="171"/>
      <c r="H999" s="172">
        <v>20.36</v>
      </c>
      <c r="I999" s="172"/>
    </row>
    <row r="1000" spans="1:9" ht="31.7" customHeight="1" thickBot="1" x14ac:dyDescent="0.25">
      <c r="A1000" s="178" t="s">
        <v>1358</v>
      </c>
      <c r="B1000" s="178"/>
      <c r="C1000" s="106" t="s">
        <v>200</v>
      </c>
      <c r="D1000" s="179" t="s">
        <v>443</v>
      </c>
      <c r="E1000" s="179"/>
      <c r="F1000" s="179"/>
      <c r="G1000" s="179"/>
      <c r="H1000" s="179"/>
      <c r="I1000" s="103"/>
    </row>
    <row r="1001" spans="1:9" ht="30.6" customHeight="1" thickBot="1" x14ac:dyDescent="0.25">
      <c r="A1001" s="113"/>
      <c r="B1001" s="168" t="s">
        <v>1149</v>
      </c>
      <c r="C1001" s="168"/>
      <c r="D1001" s="107">
        <v>0.13120000000000001</v>
      </c>
      <c r="E1001" s="108" t="s">
        <v>804</v>
      </c>
      <c r="F1001" s="104" t="s">
        <v>1130</v>
      </c>
      <c r="G1001" s="169">
        <v>18.899999999999999</v>
      </c>
      <c r="H1001" s="169"/>
      <c r="I1001" s="110">
        <v>2.48</v>
      </c>
    </row>
    <row r="1002" spans="1:9" ht="30.6" customHeight="1" thickBot="1" x14ac:dyDescent="0.25">
      <c r="A1002" s="113"/>
      <c r="B1002" s="168" t="s">
        <v>1150</v>
      </c>
      <c r="C1002" s="168"/>
      <c r="D1002" s="107">
        <v>0.13120000000000001</v>
      </c>
      <c r="E1002" s="108" t="s">
        <v>804</v>
      </c>
      <c r="F1002" s="104" t="s">
        <v>1132</v>
      </c>
      <c r="G1002" s="169">
        <v>23</v>
      </c>
      <c r="H1002" s="169"/>
      <c r="I1002" s="110">
        <v>3.02</v>
      </c>
    </row>
    <row r="1003" spans="1:9" ht="21.4" customHeight="1" thickBot="1" x14ac:dyDescent="0.25">
      <c r="A1003" s="113"/>
      <c r="B1003" s="168" t="s">
        <v>1151</v>
      </c>
      <c r="C1003" s="168"/>
      <c r="D1003" s="107">
        <v>5.8999999999999999E-3</v>
      </c>
      <c r="E1003" s="108" t="s">
        <v>200</v>
      </c>
      <c r="F1003" s="104" t="s">
        <v>1152</v>
      </c>
      <c r="G1003" s="169">
        <v>56.76</v>
      </c>
      <c r="H1003" s="169"/>
      <c r="I1003" s="110">
        <v>0.33</v>
      </c>
    </row>
    <row r="1004" spans="1:9" ht="30.6" customHeight="1" thickBot="1" x14ac:dyDescent="0.25">
      <c r="A1004" s="113"/>
      <c r="B1004" s="168" t="s">
        <v>1155</v>
      </c>
      <c r="C1004" s="168"/>
      <c r="D1004" s="107">
        <v>7.0000000000000001E-3</v>
      </c>
      <c r="E1004" s="108" t="s">
        <v>200</v>
      </c>
      <c r="F1004" s="104" t="s">
        <v>1156</v>
      </c>
      <c r="G1004" s="169">
        <v>64.290000000000006</v>
      </c>
      <c r="H1004" s="169"/>
      <c r="I1004" s="110">
        <v>0.45</v>
      </c>
    </row>
    <row r="1005" spans="1:9" ht="30.6" customHeight="1" thickBot="1" x14ac:dyDescent="0.25">
      <c r="A1005" s="113"/>
      <c r="B1005" s="168" t="s">
        <v>1359</v>
      </c>
      <c r="C1005" s="168"/>
      <c r="D1005" s="107">
        <v>1</v>
      </c>
      <c r="E1005" s="108" t="s">
        <v>200</v>
      </c>
      <c r="F1005" s="104" t="s">
        <v>1360</v>
      </c>
      <c r="G1005" s="169">
        <v>5.79</v>
      </c>
      <c r="H1005" s="169"/>
      <c r="I1005" s="110">
        <v>5.79</v>
      </c>
    </row>
    <row r="1006" spans="1:9" ht="15.2" customHeight="1" thickBot="1" x14ac:dyDescent="0.25">
      <c r="A1006" s="113"/>
      <c r="B1006" s="168" t="s">
        <v>1157</v>
      </c>
      <c r="C1006" s="168"/>
      <c r="D1006" s="107">
        <v>3.15E-2</v>
      </c>
      <c r="E1006" s="108" t="s">
        <v>200</v>
      </c>
      <c r="F1006" s="104" t="s">
        <v>1158</v>
      </c>
      <c r="G1006" s="169">
        <v>1.74</v>
      </c>
      <c r="H1006" s="169"/>
      <c r="I1006" s="110">
        <v>0.05</v>
      </c>
    </row>
    <row r="1007" spans="1:9" ht="15.2" customHeight="1" thickBot="1" x14ac:dyDescent="0.25">
      <c r="A1007" s="113"/>
      <c r="B1007" s="113"/>
      <c r="C1007" s="103"/>
      <c r="D1007" s="107">
        <v>31.25</v>
      </c>
      <c r="E1007" s="108" t="s">
        <v>798</v>
      </c>
      <c r="F1007" s="104" t="s">
        <v>799</v>
      </c>
      <c r="G1007" s="169">
        <v>12.12</v>
      </c>
      <c r="H1007" s="170"/>
      <c r="I1007" s="111">
        <v>3.79</v>
      </c>
    </row>
    <row r="1008" spans="1:9" ht="15.4" customHeight="1" thickBot="1" x14ac:dyDescent="0.25">
      <c r="A1008" s="113"/>
      <c r="B1008" s="113"/>
      <c r="C1008" s="103"/>
      <c r="D1008" s="103"/>
      <c r="E1008" s="103"/>
      <c r="F1008" s="171" t="s">
        <v>1042</v>
      </c>
      <c r="G1008" s="171"/>
      <c r="H1008" s="172">
        <v>15.91</v>
      </c>
      <c r="I1008" s="172"/>
    </row>
    <row r="1009" spans="1:9" ht="31.7" customHeight="1" thickBot="1" x14ac:dyDescent="0.25">
      <c r="A1009" s="178" t="s">
        <v>1361</v>
      </c>
      <c r="B1009" s="178"/>
      <c r="C1009" s="106" t="s">
        <v>200</v>
      </c>
      <c r="D1009" s="179" t="s">
        <v>1362</v>
      </c>
      <c r="E1009" s="179"/>
      <c r="F1009" s="179"/>
      <c r="G1009" s="179"/>
      <c r="H1009" s="179"/>
      <c r="I1009" s="103"/>
    </row>
    <row r="1010" spans="1:9" ht="30.6" customHeight="1" thickBot="1" x14ac:dyDescent="0.25">
      <c r="A1010" s="113"/>
      <c r="B1010" s="168" t="s">
        <v>1149</v>
      </c>
      <c r="C1010" s="168"/>
      <c r="D1010" s="107">
        <v>0.128</v>
      </c>
      <c r="E1010" s="108" t="s">
        <v>804</v>
      </c>
      <c r="F1010" s="104" t="s">
        <v>1130</v>
      </c>
      <c r="G1010" s="169">
        <v>18.899999999999999</v>
      </c>
      <c r="H1010" s="169"/>
      <c r="I1010" s="110">
        <v>2.42</v>
      </c>
    </row>
    <row r="1011" spans="1:9" ht="30.6" customHeight="1" thickBot="1" x14ac:dyDescent="0.25">
      <c r="A1011" s="113"/>
      <c r="B1011" s="168" t="s">
        <v>1150</v>
      </c>
      <c r="C1011" s="168"/>
      <c r="D1011" s="107">
        <v>0.128</v>
      </c>
      <c r="E1011" s="108" t="s">
        <v>804</v>
      </c>
      <c r="F1011" s="104" t="s">
        <v>1132</v>
      </c>
      <c r="G1011" s="169">
        <v>23</v>
      </c>
      <c r="H1011" s="169"/>
      <c r="I1011" s="110">
        <v>2.94</v>
      </c>
    </row>
    <row r="1012" spans="1:9" ht="21.4" customHeight="1" thickBot="1" x14ac:dyDescent="0.25">
      <c r="A1012" s="113"/>
      <c r="B1012" s="168" t="s">
        <v>1151</v>
      </c>
      <c r="C1012" s="168"/>
      <c r="D1012" s="107">
        <v>1.18E-2</v>
      </c>
      <c r="E1012" s="108" t="s">
        <v>200</v>
      </c>
      <c r="F1012" s="104" t="s">
        <v>1152</v>
      </c>
      <c r="G1012" s="169">
        <v>56.76</v>
      </c>
      <c r="H1012" s="169"/>
      <c r="I1012" s="110">
        <v>0.67</v>
      </c>
    </row>
    <row r="1013" spans="1:9" ht="30.6" customHeight="1" thickBot="1" x14ac:dyDescent="0.25">
      <c r="A1013" s="113"/>
      <c r="B1013" s="168" t="s">
        <v>1155</v>
      </c>
      <c r="C1013" s="168"/>
      <c r="D1013" s="107">
        <v>1.4E-2</v>
      </c>
      <c r="E1013" s="108" t="s">
        <v>200</v>
      </c>
      <c r="F1013" s="104" t="s">
        <v>1156</v>
      </c>
      <c r="G1013" s="169">
        <v>64.290000000000006</v>
      </c>
      <c r="H1013" s="169"/>
      <c r="I1013" s="110">
        <v>0.9</v>
      </c>
    </row>
    <row r="1014" spans="1:9" ht="15.2" customHeight="1" thickBot="1" x14ac:dyDescent="0.25">
      <c r="A1014" s="113"/>
      <c r="B1014" s="168" t="s">
        <v>1157</v>
      </c>
      <c r="C1014" s="168"/>
      <c r="D1014" s="107">
        <v>4.2700000000000002E-2</v>
      </c>
      <c r="E1014" s="108" t="s">
        <v>200</v>
      </c>
      <c r="F1014" s="104" t="s">
        <v>1158</v>
      </c>
      <c r="G1014" s="169">
        <v>1.74</v>
      </c>
      <c r="H1014" s="169"/>
      <c r="I1014" s="110">
        <v>7.0000000000000007E-2</v>
      </c>
    </row>
    <row r="1015" spans="1:9" ht="30.6" customHeight="1" thickBot="1" x14ac:dyDescent="0.25">
      <c r="A1015" s="113"/>
      <c r="B1015" s="168" t="s">
        <v>1363</v>
      </c>
      <c r="C1015" s="168"/>
      <c r="D1015" s="107">
        <v>1</v>
      </c>
      <c r="E1015" s="108" t="s">
        <v>200</v>
      </c>
      <c r="F1015" s="104" t="s">
        <v>1364</v>
      </c>
      <c r="G1015" s="169">
        <v>30.56</v>
      </c>
      <c r="H1015" s="169"/>
      <c r="I1015" s="110">
        <v>30.56</v>
      </c>
    </row>
    <row r="1016" spans="1:9" ht="15.2" customHeight="1" thickBot="1" x14ac:dyDescent="0.25">
      <c r="A1016" s="113"/>
      <c r="B1016" s="113"/>
      <c r="C1016" s="103"/>
      <c r="D1016" s="107">
        <v>31.25</v>
      </c>
      <c r="E1016" s="108" t="s">
        <v>798</v>
      </c>
      <c r="F1016" s="104" t="s">
        <v>799</v>
      </c>
      <c r="G1016" s="169">
        <v>37.56</v>
      </c>
      <c r="H1016" s="170"/>
      <c r="I1016" s="111">
        <v>11.74</v>
      </c>
    </row>
    <row r="1017" spans="1:9" ht="15.4" customHeight="1" thickBot="1" x14ac:dyDescent="0.25">
      <c r="A1017" s="113"/>
      <c r="B1017" s="113"/>
      <c r="C1017" s="103"/>
      <c r="D1017" s="103"/>
      <c r="E1017" s="103"/>
      <c r="F1017" s="171" t="s">
        <v>1042</v>
      </c>
      <c r="G1017" s="171"/>
      <c r="H1017" s="172">
        <v>49.3</v>
      </c>
      <c r="I1017" s="172"/>
    </row>
    <row r="1018" spans="1:9" ht="31.7" customHeight="1" thickBot="1" x14ac:dyDescent="0.25">
      <c r="A1018" s="178" t="s">
        <v>1365</v>
      </c>
      <c r="B1018" s="178"/>
      <c r="C1018" s="106" t="s">
        <v>200</v>
      </c>
      <c r="D1018" s="179" t="s">
        <v>449</v>
      </c>
      <c r="E1018" s="179"/>
      <c r="F1018" s="179"/>
      <c r="G1018" s="179"/>
      <c r="H1018" s="179"/>
      <c r="I1018" s="103"/>
    </row>
    <row r="1019" spans="1:9" ht="30.6" customHeight="1" thickBot="1" x14ac:dyDescent="0.25">
      <c r="A1019" s="113"/>
      <c r="B1019" s="168" t="s">
        <v>1149</v>
      </c>
      <c r="C1019" s="168"/>
      <c r="D1019" s="107">
        <v>8.4400000000000003E-2</v>
      </c>
      <c r="E1019" s="108" t="s">
        <v>804</v>
      </c>
      <c r="F1019" s="104" t="s">
        <v>1130</v>
      </c>
      <c r="G1019" s="169">
        <v>18.899999999999999</v>
      </c>
      <c r="H1019" s="169"/>
      <c r="I1019" s="110">
        <v>1.6</v>
      </c>
    </row>
    <row r="1020" spans="1:9" ht="30.6" customHeight="1" thickBot="1" x14ac:dyDescent="0.25">
      <c r="A1020" s="113"/>
      <c r="B1020" s="168" t="s">
        <v>1150</v>
      </c>
      <c r="C1020" s="168"/>
      <c r="D1020" s="107">
        <v>8.4400000000000003E-2</v>
      </c>
      <c r="E1020" s="108" t="s">
        <v>804</v>
      </c>
      <c r="F1020" s="104" t="s">
        <v>1132</v>
      </c>
      <c r="G1020" s="169">
        <v>23</v>
      </c>
      <c r="H1020" s="169"/>
      <c r="I1020" s="110">
        <v>1.94</v>
      </c>
    </row>
    <row r="1021" spans="1:9" ht="21.4" customHeight="1" thickBot="1" x14ac:dyDescent="0.25">
      <c r="A1021" s="113"/>
      <c r="B1021" s="168" t="s">
        <v>1151</v>
      </c>
      <c r="C1021" s="168"/>
      <c r="D1021" s="107">
        <v>5.8999999999999999E-3</v>
      </c>
      <c r="E1021" s="108" t="s">
        <v>200</v>
      </c>
      <c r="F1021" s="104" t="s">
        <v>1152</v>
      </c>
      <c r="G1021" s="169">
        <v>56.76</v>
      </c>
      <c r="H1021" s="169"/>
      <c r="I1021" s="110">
        <v>0.33</v>
      </c>
    </row>
    <row r="1022" spans="1:9" ht="21.4" customHeight="1" thickBot="1" x14ac:dyDescent="0.25">
      <c r="A1022" s="113"/>
      <c r="B1022" s="168" t="s">
        <v>1366</v>
      </c>
      <c r="C1022" s="168"/>
      <c r="D1022" s="107">
        <v>1</v>
      </c>
      <c r="E1022" s="108" t="s">
        <v>200</v>
      </c>
      <c r="F1022" s="104" t="s">
        <v>1367</v>
      </c>
      <c r="G1022" s="169">
        <v>7.09</v>
      </c>
      <c r="H1022" s="169"/>
      <c r="I1022" s="110">
        <v>7.09</v>
      </c>
    </row>
    <row r="1023" spans="1:9" ht="30.6" customHeight="1" thickBot="1" x14ac:dyDescent="0.25">
      <c r="A1023" s="113"/>
      <c r="B1023" s="168" t="s">
        <v>1155</v>
      </c>
      <c r="C1023" s="168"/>
      <c r="D1023" s="107">
        <v>7.0000000000000001E-3</v>
      </c>
      <c r="E1023" s="108" t="s">
        <v>200</v>
      </c>
      <c r="F1023" s="104" t="s">
        <v>1156</v>
      </c>
      <c r="G1023" s="169">
        <v>64.290000000000006</v>
      </c>
      <c r="H1023" s="169"/>
      <c r="I1023" s="110">
        <v>0.45</v>
      </c>
    </row>
    <row r="1024" spans="1:9" ht="15.2" customHeight="1" thickBot="1" x14ac:dyDescent="0.25">
      <c r="A1024" s="113"/>
      <c r="B1024" s="168" t="s">
        <v>1157</v>
      </c>
      <c r="C1024" s="168"/>
      <c r="D1024" s="107">
        <v>2.81E-2</v>
      </c>
      <c r="E1024" s="108" t="s">
        <v>200</v>
      </c>
      <c r="F1024" s="104" t="s">
        <v>1158</v>
      </c>
      <c r="G1024" s="169">
        <v>1.74</v>
      </c>
      <c r="H1024" s="169"/>
      <c r="I1024" s="110">
        <v>0.05</v>
      </c>
    </row>
    <row r="1025" spans="1:9" ht="15.2" customHeight="1" thickBot="1" x14ac:dyDescent="0.25">
      <c r="A1025" s="113"/>
      <c r="B1025" s="113"/>
      <c r="C1025" s="103"/>
      <c r="D1025" s="107">
        <v>31.25</v>
      </c>
      <c r="E1025" s="108" t="s">
        <v>798</v>
      </c>
      <c r="F1025" s="104" t="s">
        <v>799</v>
      </c>
      <c r="G1025" s="169">
        <v>11.46</v>
      </c>
      <c r="H1025" s="170"/>
      <c r="I1025" s="111">
        <v>3.58</v>
      </c>
    </row>
    <row r="1026" spans="1:9" ht="15.4" customHeight="1" thickBot="1" x14ac:dyDescent="0.25">
      <c r="A1026" s="113"/>
      <c r="B1026" s="113"/>
      <c r="C1026" s="103"/>
      <c r="D1026" s="103"/>
      <c r="E1026" s="103"/>
      <c r="F1026" s="171" t="s">
        <v>1042</v>
      </c>
      <c r="G1026" s="171"/>
      <c r="H1026" s="172">
        <v>15.04</v>
      </c>
      <c r="I1026" s="172"/>
    </row>
    <row r="1027" spans="1:9" ht="31.7" customHeight="1" thickBot="1" x14ac:dyDescent="0.25">
      <c r="A1027" s="178" t="s">
        <v>1368</v>
      </c>
      <c r="B1027" s="178"/>
      <c r="C1027" s="106" t="s">
        <v>200</v>
      </c>
      <c r="D1027" s="179" t="s">
        <v>452</v>
      </c>
      <c r="E1027" s="179"/>
      <c r="F1027" s="179"/>
      <c r="G1027" s="179"/>
      <c r="H1027" s="179"/>
      <c r="I1027" s="103"/>
    </row>
    <row r="1028" spans="1:9" ht="30.6" customHeight="1" thickBot="1" x14ac:dyDescent="0.25">
      <c r="A1028" s="113"/>
      <c r="B1028" s="168" t="s">
        <v>1149</v>
      </c>
      <c r="C1028" s="168"/>
      <c r="D1028" s="107">
        <v>8.0500000000000002E-2</v>
      </c>
      <c r="E1028" s="108" t="s">
        <v>804</v>
      </c>
      <c r="F1028" s="104" t="s">
        <v>1130</v>
      </c>
      <c r="G1028" s="169">
        <v>18.899999999999999</v>
      </c>
      <c r="H1028" s="169"/>
      <c r="I1028" s="110">
        <v>1.52</v>
      </c>
    </row>
    <row r="1029" spans="1:9" ht="30.6" customHeight="1" thickBot="1" x14ac:dyDescent="0.25">
      <c r="A1029" s="113"/>
      <c r="B1029" s="168" t="s">
        <v>1150</v>
      </c>
      <c r="C1029" s="168"/>
      <c r="D1029" s="107">
        <v>8.0500000000000002E-2</v>
      </c>
      <c r="E1029" s="108" t="s">
        <v>804</v>
      </c>
      <c r="F1029" s="104" t="s">
        <v>1132</v>
      </c>
      <c r="G1029" s="169">
        <v>23</v>
      </c>
      <c r="H1029" s="169"/>
      <c r="I1029" s="110">
        <v>1.85</v>
      </c>
    </row>
    <row r="1030" spans="1:9" ht="21.4" customHeight="1" thickBot="1" x14ac:dyDescent="0.25">
      <c r="A1030" s="113"/>
      <c r="B1030" s="168" t="s">
        <v>1151</v>
      </c>
      <c r="C1030" s="168"/>
      <c r="D1030" s="107">
        <v>4.7000000000000002E-3</v>
      </c>
      <c r="E1030" s="108" t="s">
        <v>200</v>
      </c>
      <c r="F1030" s="104" t="s">
        <v>1152</v>
      </c>
      <c r="G1030" s="169">
        <v>56.76</v>
      </c>
      <c r="H1030" s="169"/>
      <c r="I1030" s="110">
        <v>0.27</v>
      </c>
    </row>
    <row r="1031" spans="1:9" ht="21.4" customHeight="1" thickBot="1" x14ac:dyDescent="0.25">
      <c r="A1031" s="113"/>
      <c r="B1031" s="168" t="s">
        <v>1369</v>
      </c>
      <c r="C1031" s="168"/>
      <c r="D1031" s="107">
        <v>1</v>
      </c>
      <c r="E1031" s="108" t="s">
        <v>200</v>
      </c>
      <c r="F1031" s="104" t="s">
        <v>1370</v>
      </c>
      <c r="G1031" s="169">
        <v>5.57</v>
      </c>
      <c r="H1031" s="169"/>
      <c r="I1031" s="110">
        <v>5.57</v>
      </c>
    </row>
    <row r="1032" spans="1:9" ht="30.6" customHeight="1" thickBot="1" x14ac:dyDescent="0.25">
      <c r="A1032" s="113"/>
      <c r="B1032" s="168" t="s">
        <v>1155</v>
      </c>
      <c r="C1032" s="168"/>
      <c r="D1032" s="107">
        <v>6.0000000000000001E-3</v>
      </c>
      <c r="E1032" s="108" t="s">
        <v>200</v>
      </c>
      <c r="F1032" s="104" t="s">
        <v>1156</v>
      </c>
      <c r="G1032" s="169">
        <v>64.290000000000006</v>
      </c>
      <c r="H1032" s="169"/>
      <c r="I1032" s="110">
        <v>0.39</v>
      </c>
    </row>
    <row r="1033" spans="1:9" ht="15.2" customHeight="1" thickBot="1" x14ac:dyDescent="0.25">
      <c r="A1033" s="113"/>
      <c r="B1033" s="168" t="s">
        <v>1157</v>
      </c>
      <c r="C1033" s="168"/>
      <c r="D1033" s="107">
        <v>2.9100000000000001E-2</v>
      </c>
      <c r="E1033" s="108" t="s">
        <v>200</v>
      </c>
      <c r="F1033" s="104" t="s">
        <v>1158</v>
      </c>
      <c r="G1033" s="169">
        <v>1.74</v>
      </c>
      <c r="H1033" s="169"/>
      <c r="I1033" s="110">
        <v>0.05</v>
      </c>
    </row>
    <row r="1034" spans="1:9" ht="15.2" customHeight="1" thickBot="1" x14ac:dyDescent="0.25">
      <c r="A1034" s="113"/>
      <c r="B1034" s="113"/>
      <c r="C1034" s="103"/>
      <c r="D1034" s="107">
        <v>31.25</v>
      </c>
      <c r="E1034" s="108" t="s">
        <v>798</v>
      </c>
      <c r="F1034" s="104" t="s">
        <v>799</v>
      </c>
      <c r="G1034" s="169">
        <v>9.65</v>
      </c>
      <c r="H1034" s="170"/>
      <c r="I1034" s="111">
        <v>3.02</v>
      </c>
    </row>
    <row r="1035" spans="1:9" ht="15.4" customHeight="1" thickBot="1" x14ac:dyDescent="0.25">
      <c r="A1035" s="113"/>
      <c r="B1035" s="113"/>
      <c r="C1035" s="103"/>
      <c r="D1035" s="103"/>
      <c r="E1035" s="103"/>
      <c r="F1035" s="171" t="s">
        <v>1042</v>
      </c>
      <c r="G1035" s="171"/>
      <c r="H1035" s="172">
        <v>12.67</v>
      </c>
      <c r="I1035" s="172"/>
    </row>
    <row r="1036" spans="1:9" ht="31.7" customHeight="1" thickBot="1" x14ac:dyDescent="0.25">
      <c r="A1036" s="178" t="s">
        <v>1371</v>
      </c>
      <c r="B1036" s="178"/>
      <c r="C1036" s="106" t="s">
        <v>200</v>
      </c>
      <c r="D1036" s="179" t="s">
        <v>455</v>
      </c>
      <c r="E1036" s="179"/>
      <c r="F1036" s="179"/>
      <c r="G1036" s="179"/>
      <c r="H1036" s="179"/>
      <c r="I1036" s="103"/>
    </row>
    <row r="1037" spans="1:9" ht="30.6" customHeight="1" thickBot="1" x14ac:dyDescent="0.25">
      <c r="A1037" s="113"/>
      <c r="B1037" s="168" t="s">
        <v>1149</v>
      </c>
      <c r="C1037" s="168"/>
      <c r="D1037" s="107">
        <v>0.22120000000000001</v>
      </c>
      <c r="E1037" s="108" t="s">
        <v>804</v>
      </c>
      <c r="F1037" s="104" t="s">
        <v>1130</v>
      </c>
      <c r="G1037" s="169">
        <v>18.899999999999999</v>
      </c>
      <c r="H1037" s="169"/>
      <c r="I1037" s="110">
        <v>4.18</v>
      </c>
    </row>
    <row r="1038" spans="1:9" ht="30.6" customHeight="1" thickBot="1" x14ac:dyDescent="0.25">
      <c r="A1038" s="113"/>
      <c r="B1038" s="168" t="s">
        <v>1150</v>
      </c>
      <c r="C1038" s="168"/>
      <c r="D1038" s="107">
        <v>0.22120000000000001</v>
      </c>
      <c r="E1038" s="108" t="s">
        <v>804</v>
      </c>
      <c r="F1038" s="104" t="s">
        <v>1132</v>
      </c>
      <c r="G1038" s="169">
        <v>23</v>
      </c>
      <c r="H1038" s="169"/>
      <c r="I1038" s="110">
        <v>5.09</v>
      </c>
    </row>
    <row r="1039" spans="1:9" ht="21.4" customHeight="1" thickBot="1" x14ac:dyDescent="0.25">
      <c r="A1039" s="113"/>
      <c r="B1039" s="168" t="s">
        <v>1372</v>
      </c>
      <c r="C1039" s="168"/>
      <c r="D1039" s="107">
        <v>1.06E-2</v>
      </c>
      <c r="E1039" s="108" t="s">
        <v>200</v>
      </c>
      <c r="F1039" s="104" t="s">
        <v>1373</v>
      </c>
      <c r="G1039" s="169">
        <v>12.52</v>
      </c>
      <c r="H1039" s="169"/>
      <c r="I1039" s="110">
        <v>0.13</v>
      </c>
    </row>
    <row r="1040" spans="1:9" ht="39.75" customHeight="1" thickBot="1" x14ac:dyDescent="0.25">
      <c r="A1040" s="113"/>
      <c r="B1040" s="168" t="s">
        <v>1374</v>
      </c>
      <c r="C1040" s="168"/>
      <c r="D1040" s="107">
        <v>1</v>
      </c>
      <c r="E1040" s="108" t="s">
        <v>200</v>
      </c>
      <c r="F1040" s="104" t="s">
        <v>1375</v>
      </c>
      <c r="G1040" s="169">
        <v>77.53</v>
      </c>
      <c r="H1040" s="169"/>
      <c r="I1040" s="110">
        <v>77.53</v>
      </c>
    </row>
    <row r="1041" spans="1:9" ht="15.2" customHeight="1" thickBot="1" x14ac:dyDescent="0.25">
      <c r="A1041" s="113"/>
      <c r="B1041" s="113"/>
      <c r="C1041" s="103"/>
      <c r="D1041" s="107">
        <v>31.25</v>
      </c>
      <c r="E1041" s="108" t="s">
        <v>798</v>
      </c>
      <c r="F1041" s="104" t="s">
        <v>799</v>
      </c>
      <c r="G1041" s="169">
        <v>86.93</v>
      </c>
      <c r="H1041" s="170"/>
      <c r="I1041" s="111">
        <v>27.17</v>
      </c>
    </row>
    <row r="1042" spans="1:9" ht="15.4" customHeight="1" thickBot="1" x14ac:dyDescent="0.25">
      <c r="A1042" s="113"/>
      <c r="B1042" s="113"/>
      <c r="C1042" s="103"/>
      <c r="D1042" s="103"/>
      <c r="E1042" s="103"/>
      <c r="F1042" s="171" t="s">
        <v>1042</v>
      </c>
      <c r="G1042" s="171"/>
      <c r="H1042" s="172">
        <v>114.1</v>
      </c>
      <c r="I1042" s="172"/>
    </row>
    <row r="1043" spans="1:9" ht="31.7" customHeight="1" thickBot="1" x14ac:dyDescent="0.25">
      <c r="A1043" s="178" t="s">
        <v>1376</v>
      </c>
      <c r="B1043" s="178"/>
      <c r="C1043" s="106" t="s">
        <v>200</v>
      </c>
      <c r="D1043" s="179" t="s">
        <v>458</v>
      </c>
      <c r="E1043" s="179"/>
      <c r="F1043" s="179"/>
      <c r="G1043" s="179"/>
      <c r="H1043" s="179"/>
      <c r="I1043" s="103"/>
    </row>
    <row r="1044" spans="1:9" ht="30.6" customHeight="1" thickBot="1" x14ac:dyDescent="0.25">
      <c r="A1044" s="113"/>
      <c r="B1044" s="168" t="s">
        <v>1149</v>
      </c>
      <c r="C1044" s="168"/>
      <c r="D1044" s="107">
        <v>0.22120000000000001</v>
      </c>
      <c r="E1044" s="108" t="s">
        <v>804</v>
      </c>
      <c r="F1044" s="104" t="s">
        <v>1130</v>
      </c>
      <c r="G1044" s="169">
        <v>18.899999999999999</v>
      </c>
      <c r="H1044" s="169"/>
      <c r="I1044" s="110">
        <v>4.18</v>
      </c>
    </row>
    <row r="1045" spans="1:9" ht="30.6" customHeight="1" thickBot="1" x14ac:dyDescent="0.25">
      <c r="A1045" s="113"/>
      <c r="B1045" s="168" t="s">
        <v>1150</v>
      </c>
      <c r="C1045" s="168"/>
      <c r="D1045" s="107">
        <v>0.22120000000000001</v>
      </c>
      <c r="E1045" s="108" t="s">
        <v>804</v>
      </c>
      <c r="F1045" s="104" t="s">
        <v>1132</v>
      </c>
      <c r="G1045" s="169">
        <v>23</v>
      </c>
      <c r="H1045" s="169"/>
      <c r="I1045" s="110">
        <v>5.09</v>
      </c>
    </row>
    <row r="1046" spans="1:9" ht="21.4" customHeight="1" thickBot="1" x14ac:dyDescent="0.25">
      <c r="A1046" s="113"/>
      <c r="B1046" s="168" t="s">
        <v>1372</v>
      </c>
      <c r="C1046" s="168"/>
      <c r="D1046" s="107">
        <v>1.06E-2</v>
      </c>
      <c r="E1046" s="108" t="s">
        <v>200</v>
      </c>
      <c r="F1046" s="104" t="s">
        <v>1373</v>
      </c>
      <c r="G1046" s="169">
        <v>12.52</v>
      </c>
      <c r="H1046" s="169"/>
      <c r="I1046" s="110">
        <v>0.13</v>
      </c>
    </row>
    <row r="1047" spans="1:9" ht="30.6" customHeight="1" thickBot="1" x14ac:dyDescent="0.25">
      <c r="A1047" s="113"/>
      <c r="B1047" s="168" t="s">
        <v>1377</v>
      </c>
      <c r="C1047" s="168"/>
      <c r="D1047" s="107">
        <v>1</v>
      </c>
      <c r="E1047" s="108" t="s">
        <v>200</v>
      </c>
      <c r="F1047" s="104" t="s">
        <v>1378</v>
      </c>
      <c r="G1047" s="169">
        <v>73.099999999999994</v>
      </c>
      <c r="H1047" s="169"/>
      <c r="I1047" s="110">
        <v>73.099999999999994</v>
      </c>
    </row>
    <row r="1048" spans="1:9" ht="15.2" customHeight="1" thickBot="1" x14ac:dyDescent="0.25">
      <c r="A1048" s="113"/>
      <c r="B1048" s="113"/>
      <c r="C1048" s="103"/>
      <c r="D1048" s="107">
        <v>31.25</v>
      </c>
      <c r="E1048" s="108" t="s">
        <v>798</v>
      </c>
      <c r="F1048" s="104" t="s">
        <v>799</v>
      </c>
      <c r="G1048" s="169">
        <v>82.5</v>
      </c>
      <c r="H1048" s="170"/>
      <c r="I1048" s="111">
        <v>25.78</v>
      </c>
    </row>
    <row r="1049" spans="1:9" ht="15.4" customHeight="1" thickBot="1" x14ac:dyDescent="0.25">
      <c r="A1049" s="113"/>
      <c r="B1049" s="113"/>
      <c r="C1049" s="103"/>
      <c r="D1049" s="103"/>
      <c r="E1049" s="103"/>
      <c r="F1049" s="171" t="s">
        <v>1042</v>
      </c>
      <c r="G1049" s="171"/>
      <c r="H1049" s="172">
        <v>108.28</v>
      </c>
      <c r="I1049" s="172"/>
    </row>
    <row r="1050" spans="1:9" ht="22.15" customHeight="1" thickBot="1" x14ac:dyDescent="0.25">
      <c r="A1050" s="178" t="s">
        <v>1379</v>
      </c>
      <c r="B1050" s="178"/>
      <c r="C1050" s="106" t="s">
        <v>200</v>
      </c>
      <c r="D1050" s="179" t="s">
        <v>461</v>
      </c>
      <c r="E1050" s="179"/>
      <c r="F1050" s="179"/>
      <c r="G1050" s="179"/>
      <c r="H1050" s="179"/>
      <c r="I1050" s="103"/>
    </row>
    <row r="1051" spans="1:9" ht="30.6" customHeight="1" thickBot="1" x14ac:dyDescent="0.25">
      <c r="A1051" s="113"/>
      <c r="B1051" s="168" t="s">
        <v>1149</v>
      </c>
      <c r="C1051" s="168"/>
      <c r="D1051" s="107">
        <v>0.18379999999999999</v>
      </c>
      <c r="E1051" s="108" t="s">
        <v>804</v>
      </c>
      <c r="F1051" s="104" t="s">
        <v>1130</v>
      </c>
      <c r="G1051" s="169">
        <v>18.899999999999999</v>
      </c>
      <c r="H1051" s="169"/>
      <c r="I1051" s="110">
        <v>3.47</v>
      </c>
    </row>
    <row r="1052" spans="1:9" ht="30.6" customHeight="1" thickBot="1" x14ac:dyDescent="0.25">
      <c r="A1052" s="113"/>
      <c r="B1052" s="168" t="s">
        <v>1150</v>
      </c>
      <c r="C1052" s="168"/>
      <c r="D1052" s="107">
        <v>0.18379999999999999</v>
      </c>
      <c r="E1052" s="108" t="s">
        <v>804</v>
      </c>
      <c r="F1052" s="104" t="s">
        <v>1132</v>
      </c>
      <c r="G1052" s="169">
        <v>23</v>
      </c>
      <c r="H1052" s="169"/>
      <c r="I1052" s="110">
        <v>4.2300000000000004</v>
      </c>
    </row>
    <row r="1053" spans="1:9" ht="30.6" customHeight="1" thickBot="1" x14ac:dyDescent="0.25">
      <c r="A1053" s="113"/>
      <c r="B1053" s="168" t="s">
        <v>1380</v>
      </c>
      <c r="C1053" s="168"/>
      <c r="D1053" s="107">
        <v>1</v>
      </c>
      <c r="E1053" s="108" t="s">
        <v>200</v>
      </c>
      <c r="F1053" s="104" t="s">
        <v>1381</v>
      </c>
      <c r="G1053" s="169">
        <v>64.97</v>
      </c>
      <c r="H1053" s="169"/>
      <c r="I1053" s="110">
        <v>64.97</v>
      </c>
    </row>
    <row r="1054" spans="1:9" ht="21.4" customHeight="1" thickBot="1" x14ac:dyDescent="0.25">
      <c r="A1054" s="113"/>
      <c r="B1054" s="168" t="s">
        <v>1308</v>
      </c>
      <c r="C1054" s="168"/>
      <c r="D1054" s="107">
        <v>0.15429999999999999</v>
      </c>
      <c r="E1054" s="108" t="s">
        <v>200</v>
      </c>
      <c r="F1054" s="104" t="s">
        <v>1309</v>
      </c>
      <c r="G1054" s="169">
        <v>18.48</v>
      </c>
      <c r="H1054" s="169"/>
      <c r="I1054" s="110">
        <v>2.85</v>
      </c>
    </row>
    <row r="1055" spans="1:9" ht="30.6" customHeight="1" thickBot="1" x14ac:dyDescent="0.25">
      <c r="A1055" s="113"/>
      <c r="B1055" s="168" t="s">
        <v>1155</v>
      </c>
      <c r="C1055" s="168"/>
      <c r="D1055" s="107">
        <v>4.1000000000000002E-2</v>
      </c>
      <c r="E1055" s="108" t="s">
        <v>200</v>
      </c>
      <c r="F1055" s="104" t="s">
        <v>1156</v>
      </c>
      <c r="G1055" s="169">
        <v>64.290000000000006</v>
      </c>
      <c r="H1055" s="169"/>
      <c r="I1055" s="110">
        <v>2.64</v>
      </c>
    </row>
    <row r="1056" spans="1:9" ht="15.2" customHeight="1" thickBot="1" x14ac:dyDescent="0.25">
      <c r="A1056" s="113"/>
      <c r="B1056" s="168" t="s">
        <v>1157</v>
      </c>
      <c r="C1056" s="168"/>
      <c r="D1056" s="107">
        <v>1.84E-2</v>
      </c>
      <c r="E1056" s="108" t="s">
        <v>200</v>
      </c>
      <c r="F1056" s="104" t="s">
        <v>1158</v>
      </c>
      <c r="G1056" s="169">
        <v>1.74</v>
      </c>
      <c r="H1056" s="169"/>
      <c r="I1056" s="110">
        <v>0.03</v>
      </c>
    </row>
    <row r="1057" spans="1:9" ht="15.2" customHeight="1" thickBot="1" x14ac:dyDescent="0.25">
      <c r="A1057" s="113"/>
      <c r="B1057" s="113"/>
      <c r="C1057" s="103"/>
      <c r="D1057" s="107">
        <v>31.25</v>
      </c>
      <c r="E1057" s="108" t="s">
        <v>798</v>
      </c>
      <c r="F1057" s="104" t="s">
        <v>799</v>
      </c>
      <c r="G1057" s="169">
        <v>78.19</v>
      </c>
      <c r="H1057" s="170"/>
      <c r="I1057" s="111">
        <v>24.43</v>
      </c>
    </row>
    <row r="1058" spans="1:9" ht="15.4" customHeight="1" thickBot="1" x14ac:dyDescent="0.25">
      <c r="A1058" s="113"/>
      <c r="B1058" s="113"/>
      <c r="C1058" s="103"/>
      <c r="D1058" s="103"/>
      <c r="E1058" s="103"/>
      <c r="F1058" s="171" t="s">
        <v>1042</v>
      </c>
      <c r="G1058" s="171"/>
      <c r="H1058" s="172">
        <v>102.62</v>
      </c>
      <c r="I1058" s="172"/>
    </row>
    <row r="1059" spans="1:9" ht="31.7" customHeight="1" thickBot="1" x14ac:dyDescent="0.25">
      <c r="A1059" s="178" t="s">
        <v>1382</v>
      </c>
      <c r="B1059" s="178"/>
      <c r="C1059" s="106" t="s">
        <v>200</v>
      </c>
      <c r="D1059" s="179" t="s">
        <v>466</v>
      </c>
      <c r="E1059" s="179"/>
      <c r="F1059" s="179"/>
      <c r="G1059" s="179"/>
      <c r="H1059" s="179"/>
      <c r="I1059" s="103"/>
    </row>
    <row r="1060" spans="1:9" ht="30.6" customHeight="1" thickBot="1" x14ac:dyDescent="0.25">
      <c r="A1060" s="113"/>
      <c r="B1060" s="168" t="s">
        <v>1149</v>
      </c>
      <c r="C1060" s="168"/>
      <c r="D1060" s="107">
        <v>0.2046</v>
      </c>
      <c r="E1060" s="108" t="s">
        <v>804</v>
      </c>
      <c r="F1060" s="104" t="s">
        <v>1130</v>
      </c>
      <c r="G1060" s="169">
        <v>18.899999999999999</v>
      </c>
      <c r="H1060" s="169"/>
      <c r="I1060" s="110">
        <v>3.87</v>
      </c>
    </row>
    <row r="1061" spans="1:9" ht="30.6" customHeight="1" thickBot="1" x14ac:dyDescent="0.25">
      <c r="A1061" s="113"/>
      <c r="B1061" s="168" t="s">
        <v>1150</v>
      </c>
      <c r="C1061" s="168"/>
      <c r="D1061" s="107">
        <v>0.2046</v>
      </c>
      <c r="E1061" s="108" t="s">
        <v>804</v>
      </c>
      <c r="F1061" s="104" t="s">
        <v>1132</v>
      </c>
      <c r="G1061" s="169">
        <v>23</v>
      </c>
      <c r="H1061" s="169"/>
      <c r="I1061" s="110">
        <v>4.71</v>
      </c>
    </row>
    <row r="1062" spans="1:9" ht="21.4" customHeight="1" thickBot="1" x14ac:dyDescent="0.25">
      <c r="A1062" s="113"/>
      <c r="B1062" s="168" t="s">
        <v>1151</v>
      </c>
      <c r="C1062" s="168"/>
      <c r="D1062" s="107">
        <v>1.5900000000000001E-2</v>
      </c>
      <c r="E1062" s="108" t="s">
        <v>200</v>
      </c>
      <c r="F1062" s="104" t="s">
        <v>1152</v>
      </c>
      <c r="G1062" s="169">
        <v>56.76</v>
      </c>
      <c r="H1062" s="169"/>
      <c r="I1062" s="110">
        <v>0.9</v>
      </c>
    </row>
    <row r="1063" spans="1:9" ht="30.6" customHeight="1" thickBot="1" x14ac:dyDescent="0.25">
      <c r="A1063" s="113"/>
      <c r="B1063" s="168" t="s">
        <v>1383</v>
      </c>
      <c r="C1063" s="168"/>
      <c r="D1063" s="107">
        <v>1</v>
      </c>
      <c r="E1063" s="108" t="s">
        <v>200</v>
      </c>
      <c r="F1063" s="104" t="s">
        <v>1384</v>
      </c>
      <c r="G1063" s="169">
        <v>9.32</v>
      </c>
      <c r="H1063" s="169"/>
      <c r="I1063" s="110">
        <v>9.32</v>
      </c>
    </row>
    <row r="1064" spans="1:9" ht="30.6" customHeight="1" thickBot="1" x14ac:dyDescent="0.25">
      <c r="A1064" s="113"/>
      <c r="B1064" s="168" t="s">
        <v>1155</v>
      </c>
      <c r="C1064" s="168"/>
      <c r="D1064" s="107">
        <v>2.1000000000000001E-2</v>
      </c>
      <c r="E1064" s="108" t="s">
        <v>200</v>
      </c>
      <c r="F1064" s="104" t="s">
        <v>1156</v>
      </c>
      <c r="G1064" s="169">
        <v>64.290000000000006</v>
      </c>
      <c r="H1064" s="169"/>
      <c r="I1064" s="110">
        <v>1.35</v>
      </c>
    </row>
    <row r="1065" spans="1:9" ht="15.2" customHeight="1" thickBot="1" x14ac:dyDescent="0.25">
      <c r="A1065" s="113"/>
      <c r="B1065" s="168" t="s">
        <v>1157</v>
      </c>
      <c r="C1065" s="168"/>
      <c r="D1065" s="107">
        <v>6.4000000000000001E-2</v>
      </c>
      <c r="E1065" s="108" t="s">
        <v>200</v>
      </c>
      <c r="F1065" s="104" t="s">
        <v>1158</v>
      </c>
      <c r="G1065" s="169">
        <v>1.74</v>
      </c>
      <c r="H1065" s="169"/>
      <c r="I1065" s="110">
        <v>0.11</v>
      </c>
    </row>
    <row r="1066" spans="1:9" ht="15.2" customHeight="1" thickBot="1" x14ac:dyDescent="0.25">
      <c r="A1066" s="113"/>
      <c r="B1066" s="113"/>
      <c r="C1066" s="103"/>
      <c r="D1066" s="107">
        <v>31.25</v>
      </c>
      <c r="E1066" s="108" t="s">
        <v>798</v>
      </c>
      <c r="F1066" s="104" t="s">
        <v>799</v>
      </c>
      <c r="G1066" s="169">
        <v>20.260000000000002</v>
      </c>
      <c r="H1066" s="170"/>
      <c r="I1066" s="111">
        <v>6.33</v>
      </c>
    </row>
    <row r="1067" spans="1:9" ht="15.4" customHeight="1" thickBot="1" x14ac:dyDescent="0.25">
      <c r="A1067" s="113"/>
      <c r="B1067" s="113"/>
      <c r="C1067" s="103"/>
      <c r="D1067" s="103"/>
      <c r="E1067" s="103"/>
      <c r="F1067" s="171" t="s">
        <v>1042</v>
      </c>
      <c r="G1067" s="171"/>
      <c r="H1067" s="172">
        <v>26.59</v>
      </c>
      <c r="I1067" s="172"/>
    </row>
    <row r="1068" spans="1:9" ht="31.7" customHeight="1" thickBot="1" x14ac:dyDescent="0.25">
      <c r="A1068" s="178" t="s">
        <v>1385</v>
      </c>
      <c r="B1068" s="178"/>
      <c r="C1068" s="106" t="s">
        <v>200</v>
      </c>
      <c r="D1068" s="179" t="s">
        <v>466</v>
      </c>
      <c r="E1068" s="179"/>
      <c r="F1068" s="179"/>
      <c r="G1068" s="179"/>
      <c r="H1068" s="179"/>
      <c r="I1068" s="103"/>
    </row>
    <row r="1069" spans="1:9" ht="30.6" customHeight="1" thickBot="1" x14ac:dyDescent="0.25">
      <c r="A1069" s="113"/>
      <c r="B1069" s="168" t="s">
        <v>1149</v>
      </c>
      <c r="C1069" s="168"/>
      <c r="D1069" s="107">
        <v>0.2046</v>
      </c>
      <c r="E1069" s="108" t="s">
        <v>804</v>
      </c>
      <c r="F1069" s="104" t="s">
        <v>1130</v>
      </c>
      <c r="G1069" s="169">
        <v>18.899999999999999</v>
      </c>
      <c r="H1069" s="169"/>
      <c r="I1069" s="110">
        <v>3.87</v>
      </c>
    </row>
    <row r="1070" spans="1:9" ht="30.6" customHeight="1" thickBot="1" x14ac:dyDescent="0.25">
      <c r="A1070" s="113"/>
      <c r="B1070" s="168" t="s">
        <v>1150</v>
      </c>
      <c r="C1070" s="168"/>
      <c r="D1070" s="107">
        <v>0.2046</v>
      </c>
      <c r="E1070" s="108" t="s">
        <v>804</v>
      </c>
      <c r="F1070" s="104" t="s">
        <v>1132</v>
      </c>
      <c r="G1070" s="169">
        <v>23</v>
      </c>
      <c r="H1070" s="169"/>
      <c r="I1070" s="110">
        <v>4.71</v>
      </c>
    </row>
    <row r="1071" spans="1:9" ht="21.4" customHeight="1" thickBot="1" x14ac:dyDescent="0.25">
      <c r="A1071" s="113"/>
      <c r="B1071" s="168" t="s">
        <v>1151</v>
      </c>
      <c r="C1071" s="168"/>
      <c r="D1071" s="107">
        <v>1.5900000000000001E-2</v>
      </c>
      <c r="E1071" s="108" t="s">
        <v>200</v>
      </c>
      <c r="F1071" s="104" t="s">
        <v>1152</v>
      </c>
      <c r="G1071" s="169">
        <v>56.76</v>
      </c>
      <c r="H1071" s="169"/>
      <c r="I1071" s="110">
        <v>0.9</v>
      </c>
    </row>
    <row r="1072" spans="1:9" ht="30.6" customHeight="1" thickBot="1" x14ac:dyDescent="0.25">
      <c r="A1072" s="113"/>
      <c r="B1072" s="168" t="s">
        <v>1383</v>
      </c>
      <c r="C1072" s="168"/>
      <c r="D1072" s="107">
        <v>1</v>
      </c>
      <c r="E1072" s="108" t="s">
        <v>200</v>
      </c>
      <c r="F1072" s="104" t="s">
        <v>1384</v>
      </c>
      <c r="G1072" s="169">
        <v>9.32</v>
      </c>
      <c r="H1072" s="169"/>
      <c r="I1072" s="110">
        <v>9.32</v>
      </c>
    </row>
    <row r="1073" spans="1:9" ht="30.6" customHeight="1" thickBot="1" x14ac:dyDescent="0.25">
      <c r="A1073" s="113"/>
      <c r="B1073" s="168" t="s">
        <v>1155</v>
      </c>
      <c r="C1073" s="168"/>
      <c r="D1073" s="107">
        <v>2.1000000000000001E-2</v>
      </c>
      <c r="E1073" s="108" t="s">
        <v>200</v>
      </c>
      <c r="F1073" s="104" t="s">
        <v>1156</v>
      </c>
      <c r="G1073" s="169">
        <v>64.290000000000006</v>
      </c>
      <c r="H1073" s="169"/>
      <c r="I1073" s="110">
        <v>1.35</v>
      </c>
    </row>
    <row r="1074" spans="1:9" ht="15.2" customHeight="1" thickBot="1" x14ac:dyDescent="0.25">
      <c r="A1074" s="113"/>
      <c r="B1074" s="168" t="s">
        <v>1157</v>
      </c>
      <c r="C1074" s="168"/>
      <c r="D1074" s="107">
        <v>6.4000000000000001E-2</v>
      </c>
      <c r="E1074" s="108" t="s">
        <v>200</v>
      </c>
      <c r="F1074" s="104" t="s">
        <v>1158</v>
      </c>
      <c r="G1074" s="169">
        <v>1.74</v>
      </c>
      <c r="H1074" s="169"/>
      <c r="I1074" s="110">
        <v>0.11</v>
      </c>
    </row>
    <row r="1075" spans="1:9" ht="15.2" customHeight="1" thickBot="1" x14ac:dyDescent="0.25">
      <c r="A1075" s="113"/>
      <c r="B1075" s="113"/>
      <c r="C1075" s="103"/>
      <c r="D1075" s="107">
        <v>31.25</v>
      </c>
      <c r="E1075" s="108" t="s">
        <v>798</v>
      </c>
      <c r="F1075" s="104" t="s">
        <v>799</v>
      </c>
      <c r="G1075" s="169">
        <v>20.260000000000002</v>
      </c>
      <c r="H1075" s="170"/>
      <c r="I1075" s="111">
        <v>6.33</v>
      </c>
    </row>
    <row r="1076" spans="1:9" ht="15.4" customHeight="1" thickBot="1" x14ac:dyDescent="0.25">
      <c r="A1076" s="113"/>
      <c r="B1076" s="113"/>
      <c r="C1076" s="103"/>
      <c r="D1076" s="103"/>
      <c r="E1076" s="103"/>
      <c r="F1076" s="171" t="s">
        <v>1042</v>
      </c>
      <c r="G1076" s="171"/>
      <c r="H1076" s="172">
        <v>26.59</v>
      </c>
      <c r="I1076" s="172"/>
    </row>
    <row r="1077" spans="1:9" ht="31.7" customHeight="1" thickBot="1" x14ac:dyDescent="0.25">
      <c r="A1077" s="178" t="s">
        <v>1386</v>
      </c>
      <c r="B1077" s="178"/>
      <c r="C1077" s="106" t="s">
        <v>200</v>
      </c>
      <c r="D1077" s="179" t="s">
        <v>469</v>
      </c>
      <c r="E1077" s="179"/>
      <c r="F1077" s="179"/>
      <c r="G1077" s="179"/>
      <c r="H1077" s="179"/>
      <c r="I1077" s="103"/>
    </row>
    <row r="1078" spans="1:9" ht="30.6" customHeight="1" thickBot="1" x14ac:dyDescent="0.25">
      <c r="A1078" s="113"/>
      <c r="B1078" s="168" t="s">
        <v>1149</v>
      </c>
      <c r="C1078" s="168"/>
      <c r="D1078" s="107">
        <v>0.18870000000000001</v>
      </c>
      <c r="E1078" s="108" t="s">
        <v>804</v>
      </c>
      <c r="F1078" s="104" t="s">
        <v>1130</v>
      </c>
      <c r="G1078" s="169">
        <v>18.899999999999999</v>
      </c>
      <c r="H1078" s="169"/>
      <c r="I1078" s="110">
        <v>3.57</v>
      </c>
    </row>
    <row r="1079" spans="1:9" ht="30.6" customHeight="1" thickBot="1" x14ac:dyDescent="0.25">
      <c r="A1079" s="113"/>
      <c r="B1079" s="168" t="s">
        <v>1150</v>
      </c>
      <c r="C1079" s="168"/>
      <c r="D1079" s="107">
        <v>0.18870000000000001</v>
      </c>
      <c r="E1079" s="108" t="s">
        <v>804</v>
      </c>
      <c r="F1079" s="104" t="s">
        <v>1132</v>
      </c>
      <c r="G1079" s="169">
        <v>23</v>
      </c>
      <c r="H1079" s="169"/>
      <c r="I1079" s="110">
        <v>4.34</v>
      </c>
    </row>
    <row r="1080" spans="1:9" ht="21.4" customHeight="1" thickBot="1" x14ac:dyDescent="0.25">
      <c r="A1080" s="113"/>
      <c r="B1080" s="168" t="s">
        <v>1151</v>
      </c>
      <c r="C1080" s="168"/>
      <c r="D1080" s="107">
        <v>8.8000000000000005E-3</v>
      </c>
      <c r="E1080" s="108" t="s">
        <v>200</v>
      </c>
      <c r="F1080" s="104" t="s">
        <v>1152</v>
      </c>
      <c r="G1080" s="169">
        <v>56.76</v>
      </c>
      <c r="H1080" s="169"/>
      <c r="I1080" s="110">
        <v>0.5</v>
      </c>
    </row>
    <row r="1081" spans="1:9" ht="39.75" customHeight="1" thickBot="1" x14ac:dyDescent="0.25">
      <c r="A1081" s="113"/>
      <c r="B1081" s="168" t="s">
        <v>1387</v>
      </c>
      <c r="C1081" s="168"/>
      <c r="D1081" s="107">
        <v>1</v>
      </c>
      <c r="E1081" s="108" t="s">
        <v>200</v>
      </c>
      <c r="F1081" s="104" t="s">
        <v>1388</v>
      </c>
      <c r="G1081" s="169">
        <v>11.83</v>
      </c>
      <c r="H1081" s="169"/>
      <c r="I1081" s="110">
        <v>11.83</v>
      </c>
    </row>
    <row r="1082" spans="1:9" ht="30.6" customHeight="1" thickBot="1" x14ac:dyDescent="0.25">
      <c r="A1082" s="113"/>
      <c r="B1082" s="168" t="s">
        <v>1155</v>
      </c>
      <c r="C1082" s="168"/>
      <c r="D1082" s="107">
        <v>1.0500000000000001E-2</v>
      </c>
      <c r="E1082" s="108" t="s">
        <v>200</v>
      </c>
      <c r="F1082" s="104" t="s">
        <v>1156</v>
      </c>
      <c r="G1082" s="169">
        <v>64.290000000000006</v>
      </c>
      <c r="H1082" s="169"/>
      <c r="I1082" s="110">
        <v>0.68</v>
      </c>
    </row>
    <row r="1083" spans="1:9" ht="15.2" customHeight="1" thickBot="1" x14ac:dyDescent="0.25">
      <c r="A1083" s="113"/>
      <c r="B1083" s="168" t="s">
        <v>1157</v>
      </c>
      <c r="C1083" s="168"/>
      <c r="D1083" s="107">
        <v>4.8399999999999999E-2</v>
      </c>
      <c r="E1083" s="108" t="s">
        <v>200</v>
      </c>
      <c r="F1083" s="104" t="s">
        <v>1158</v>
      </c>
      <c r="G1083" s="169">
        <v>1.74</v>
      </c>
      <c r="H1083" s="169"/>
      <c r="I1083" s="110">
        <v>0.08</v>
      </c>
    </row>
    <row r="1084" spans="1:9" ht="15.2" customHeight="1" thickBot="1" x14ac:dyDescent="0.25">
      <c r="A1084" s="113"/>
      <c r="B1084" s="113"/>
      <c r="C1084" s="103"/>
      <c r="D1084" s="107">
        <v>31.25</v>
      </c>
      <c r="E1084" s="108" t="s">
        <v>798</v>
      </c>
      <c r="F1084" s="104" t="s">
        <v>799</v>
      </c>
      <c r="G1084" s="169">
        <v>21</v>
      </c>
      <c r="H1084" s="170"/>
      <c r="I1084" s="111">
        <v>6.56</v>
      </c>
    </row>
    <row r="1085" spans="1:9" ht="15.4" customHeight="1" thickBot="1" x14ac:dyDescent="0.25">
      <c r="A1085" s="113"/>
      <c r="B1085" s="113"/>
      <c r="C1085" s="103"/>
      <c r="D1085" s="103"/>
      <c r="E1085" s="103"/>
      <c r="F1085" s="171" t="s">
        <v>1042</v>
      </c>
      <c r="G1085" s="171"/>
      <c r="H1085" s="172">
        <v>27.56</v>
      </c>
      <c r="I1085" s="172"/>
    </row>
    <row r="1086" spans="1:9" ht="31.7" customHeight="1" thickBot="1" x14ac:dyDescent="0.25">
      <c r="A1086" s="178" t="s">
        <v>1389</v>
      </c>
      <c r="B1086" s="178"/>
      <c r="C1086" s="106" t="s">
        <v>200</v>
      </c>
      <c r="D1086" s="179" t="s">
        <v>472</v>
      </c>
      <c r="E1086" s="179"/>
      <c r="F1086" s="179"/>
      <c r="G1086" s="179"/>
      <c r="H1086" s="179"/>
      <c r="I1086" s="103"/>
    </row>
    <row r="1087" spans="1:9" ht="30.6" customHeight="1" thickBot="1" x14ac:dyDescent="0.25">
      <c r="A1087" s="113"/>
      <c r="B1087" s="168" t="s">
        <v>1149</v>
      </c>
      <c r="C1087" s="168"/>
      <c r="D1087" s="107">
        <v>0.17480000000000001</v>
      </c>
      <c r="E1087" s="108" t="s">
        <v>804</v>
      </c>
      <c r="F1087" s="104" t="s">
        <v>1130</v>
      </c>
      <c r="G1087" s="169">
        <v>18.899999999999999</v>
      </c>
      <c r="H1087" s="169"/>
      <c r="I1087" s="110">
        <v>3.3</v>
      </c>
    </row>
    <row r="1088" spans="1:9" ht="30.6" customHeight="1" thickBot="1" x14ac:dyDescent="0.25">
      <c r="A1088" s="113"/>
      <c r="B1088" s="168" t="s">
        <v>1150</v>
      </c>
      <c r="C1088" s="168"/>
      <c r="D1088" s="107">
        <v>0.17480000000000001</v>
      </c>
      <c r="E1088" s="108" t="s">
        <v>804</v>
      </c>
      <c r="F1088" s="104" t="s">
        <v>1132</v>
      </c>
      <c r="G1088" s="169">
        <v>23</v>
      </c>
      <c r="H1088" s="169"/>
      <c r="I1088" s="110">
        <v>4.0199999999999996</v>
      </c>
    </row>
    <row r="1089" spans="1:9" ht="21.4" customHeight="1" thickBot="1" x14ac:dyDescent="0.25">
      <c r="A1089" s="113"/>
      <c r="B1089" s="168" t="s">
        <v>1151</v>
      </c>
      <c r="C1089" s="168"/>
      <c r="D1089" s="107">
        <v>8.8000000000000005E-3</v>
      </c>
      <c r="E1089" s="108" t="s">
        <v>200</v>
      </c>
      <c r="F1089" s="104" t="s">
        <v>1152</v>
      </c>
      <c r="G1089" s="169">
        <v>56.76</v>
      </c>
      <c r="H1089" s="169"/>
      <c r="I1089" s="110">
        <v>0.5</v>
      </c>
    </row>
    <row r="1090" spans="1:9" ht="39.75" customHeight="1" thickBot="1" x14ac:dyDescent="0.25">
      <c r="A1090" s="113"/>
      <c r="B1090" s="168" t="s">
        <v>1390</v>
      </c>
      <c r="C1090" s="168"/>
      <c r="D1090" s="107">
        <v>1</v>
      </c>
      <c r="E1090" s="108" t="s">
        <v>200</v>
      </c>
      <c r="F1090" s="104" t="s">
        <v>1391</v>
      </c>
      <c r="G1090" s="169">
        <v>10.79</v>
      </c>
      <c r="H1090" s="169"/>
      <c r="I1090" s="110">
        <v>10.79</v>
      </c>
    </row>
    <row r="1091" spans="1:9" ht="30.6" customHeight="1" thickBot="1" x14ac:dyDescent="0.25">
      <c r="A1091" s="113"/>
      <c r="B1091" s="168" t="s">
        <v>1155</v>
      </c>
      <c r="C1091" s="168"/>
      <c r="D1091" s="107">
        <v>1.0500000000000001E-2</v>
      </c>
      <c r="E1091" s="108" t="s">
        <v>200</v>
      </c>
      <c r="F1091" s="104" t="s">
        <v>1156</v>
      </c>
      <c r="G1091" s="169">
        <v>64.290000000000006</v>
      </c>
      <c r="H1091" s="169"/>
      <c r="I1091" s="110">
        <v>0.68</v>
      </c>
    </row>
    <row r="1092" spans="1:9" ht="15.2" customHeight="1" thickBot="1" x14ac:dyDescent="0.25">
      <c r="A1092" s="113"/>
      <c r="B1092" s="168" t="s">
        <v>1157</v>
      </c>
      <c r="C1092" s="168"/>
      <c r="D1092" s="107">
        <v>4.8399999999999999E-2</v>
      </c>
      <c r="E1092" s="108" t="s">
        <v>200</v>
      </c>
      <c r="F1092" s="104" t="s">
        <v>1158</v>
      </c>
      <c r="G1092" s="169">
        <v>1.74</v>
      </c>
      <c r="H1092" s="169"/>
      <c r="I1092" s="110">
        <v>0.08</v>
      </c>
    </row>
    <row r="1093" spans="1:9" ht="15.2" customHeight="1" thickBot="1" x14ac:dyDescent="0.25">
      <c r="A1093" s="113"/>
      <c r="B1093" s="113"/>
      <c r="C1093" s="103"/>
      <c r="D1093" s="107">
        <v>31.25</v>
      </c>
      <c r="E1093" s="108" t="s">
        <v>798</v>
      </c>
      <c r="F1093" s="104" t="s">
        <v>799</v>
      </c>
      <c r="G1093" s="169">
        <v>19.37</v>
      </c>
      <c r="H1093" s="170"/>
      <c r="I1093" s="111">
        <v>6.05</v>
      </c>
    </row>
    <row r="1094" spans="1:9" ht="15.4" customHeight="1" thickBot="1" x14ac:dyDescent="0.25">
      <c r="A1094" s="113"/>
      <c r="B1094" s="113"/>
      <c r="C1094" s="103"/>
      <c r="D1094" s="103"/>
      <c r="E1094" s="103"/>
      <c r="F1094" s="171" t="s">
        <v>1042</v>
      </c>
      <c r="G1094" s="171"/>
      <c r="H1094" s="172">
        <v>25.42</v>
      </c>
      <c r="I1094" s="172"/>
    </row>
    <row r="1095" spans="1:9" ht="22.15" customHeight="1" thickBot="1" x14ac:dyDescent="0.25">
      <c r="A1095" s="178" t="s">
        <v>1392</v>
      </c>
      <c r="B1095" s="178"/>
      <c r="C1095" s="106" t="s">
        <v>200</v>
      </c>
      <c r="D1095" s="179" t="s">
        <v>475</v>
      </c>
      <c r="E1095" s="179"/>
      <c r="F1095" s="179"/>
      <c r="G1095" s="179"/>
      <c r="H1095" s="179"/>
      <c r="I1095" s="103"/>
    </row>
    <row r="1096" spans="1:9" ht="30.6" customHeight="1" thickBot="1" x14ac:dyDescent="0.25">
      <c r="A1096" s="113"/>
      <c r="B1096" s="168" t="s">
        <v>1149</v>
      </c>
      <c r="C1096" s="168"/>
      <c r="D1096" s="107">
        <v>0.2</v>
      </c>
      <c r="E1096" s="108" t="s">
        <v>804</v>
      </c>
      <c r="F1096" s="104" t="s">
        <v>1130</v>
      </c>
      <c r="G1096" s="169">
        <v>18.899999999999999</v>
      </c>
      <c r="H1096" s="169"/>
      <c r="I1096" s="110">
        <v>3.78</v>
      </c>
    </row>
    <row r="1097" spans="1:9" ht="30.6" customHeight="1" thickBot="1" x14ac:dyDescent="0.25">
      <c r="A1097" s="113"/>
      <c r="B1097" s="168" t="s">
        <v>1150</v>
      </c>
      <c r="C1097" s="168"/>
      <c r="D1097" s="107">
        <v>0.2</v>
      </c>
      <c r="E1097" s="108" t="s">
        <v>804</v>
      </c>
      <c r="F1097" s="104" t="s">
        <v>1132</v>
      </c>
      <c r="G1097" s="169">
        <v>23</v>
      </c>
      <c r="H1097" s="169"/>
      <c r="I1097" s="110">
        <v>4.5999999999999996</v>
      </c>
    </row>
    <row r="1098" spans="1:9" ht="21.4" customHeight="1" thickBot="1" x14ac:dyDescent="0.25">
      <c r="A1098" s="113"/>
      <c r="B1098" s="168" t="s">
        <v>1151</v>
      </c>
      <c r="C1098" s="168"/>
      <c r="D1098" s="107">
        <v>3.1800000000000002E-2</v>
      </c>
      <c r="E1098" s="108" t="s">
        <v>200</v>
      </c>
      <c r="F1098" s="104" t="s">
        <v>1152</v>
      </c>
      <c r="G1098" s="169">
        <v>56.76</v>
      </c>
      <c r="H1098" s="169"/>
      <c r="I1098" s="110">
        <v>1.8</v>
      </c>
    </row>
    <row r="1099" spans="1:9" ht="30.6" customHeight="1" thickBot="1" x14ac:dyDescent="0.25">
      <c r="A1099" s="113"/>
      <c r="B1099" s="168" t="s">
        <v>1393</v>
      </c>
      <c r="C1099" s="168"/>
      <c r="D1099" s="107">
        <v>1</v>
      </c>
      <c r="E1099" s="108" t="s">
        <v>200</v>
      </c>
      <c r="F1099" s="104" t="s">
        <v>1394</v>
      </c>
      <c r="G1099" s="169">
        <v>33.42</v>
      </c>
      <c r="H1099" s="169"/>
      <c r="I1099" s="110">
        <v>33.42</v>
      </c>
    </row>
    <row r="1100" spans="1:9" ht="30.6" customHeight="1" thickBot="1" x14ac:dyDescent="0.25">
      <c r="A1100" s="113"/>
      <c r="B1100" s="168" t="s">
        <v>1155</v>
      </c>
      <c r="C1100" s="168"/>
      <c r="D1100" s="107">
        <v>4.4999999999999998E-2</v>
      </c>
      <c r="E1100" s="108" t="s">
        <v>200</v>
      </c>
      <c r="F1100" s="104" t="s">
        <v>1156</v>
      </c>
      <c r="G1100" s="169">
        <v>64.290000000000006</v>
      </c>
      <c r="H1100" s="169"/>
      <c r="I1100" s="110">
        <v>2.89</v>
      </c>
    </row>
    <row r="1101" spans="1:9" ht="15.2" customHeight="1" thickBot="1" x14ac:dyDescent="0.25">
      <c r="A1101" s="113"/>
      <c r="B1101" s="168" t="s">
        <v>1157</v>
      </c>
      <c r="C1101" s="168"/>
      <c r="D1101" s="107">
        <v>3.3300000000000003E-2</v>
      </c>
      <c r="E1101" s="108" t="s">
        <v>200</v>
      </c>
      <c r="F1101" s="104" t="s">
        <v>1158</v>
      </c>
      <c r="G1101" s="169">
        <v>1.74</v>
      </c>
      <c r="H1101" s="169"/>
      <c r="I1101" s="110">
        <v>0.06</v>
      </c>
    </row>
    <row r="1102" spans="1:9" ht="15.2" customHeight="1" thickBot="1" x14ac:dyDescent="0.25">
      <c r="A1102" s="113"/>
      <c r="B1102" s="113"/>
      <c r="C1102" s="103"/>
      <c r="D1102" s="107">
        <v>31.25</v>
      </c>
      <c r="E1102" s="108" t="s">
        <v>798</v>
      </c>
      <c r="F1102" s="104" t="s">
        <v>799</v>
      </c>
      <c r="G1102" s="169">
        <v>46.55</v>
      </c>
      <c r="H1102" s="170"/>
      <c r="I1102" s="111">
        <v>14.55</v>
      </c>
    </row>
    <row r="1103" spans="1:9" ht="15.4" customHeight="1" thickBot="1" x14ac:dyDescent="0.25">
      <c r="A1103" s="113"/>
      <c r="B1103" s="113"/>
      <c r="C1103" s="103"/>
      <c r="D1103" s="103"/>
      <c r="E1103" s="103"/>
      <c r="F1103" s="171" t="s">
        <v>1042</v>
      </c>
      <c r="G1103" s="171"/>
      <c r="H1103" s="172">
        <v>61.1</v>
      </c>
      <c r="I1103" s="172"/>
    </row>
    <row r="1104" spans="1:9" ht="22.15" customHeight="1" thickBot="1" x14ac:dyDescent="0.25">
      <c r="A1104" s="178" t="s">
        <v>1395</v>
      </c>
      <c r="B1104" s="178"/>
      <c r="C1104" s="106" t="s">
        <v>200</v>
      </c>
      <c r="D1104" s="179" t="s">
        <v>478</v>
      </c>
      <c r="E1104" s="179"/>
      <c r="F1104" s="179"/>
      <c r="G1104" s="179"/>
      <c r="H1104" s="179"/>
      <c r="I1104" s="103"/>
    </row>
    <row r="1105" spans="1:9" ht="30.6" customHeight="1" thickBot="1" x14ac:dyDescent="0.25">
      <c r="A1105" s="113"/>
      <c r="B1105" s="168" t="s">
        <v>1149</v>
      </c>
      <c r="C1105" s="168"/>
      <c r="D1105" s="107">
        <v>0.30590000000000001</v>
      </c>
      <c r="E1105" s="108" t="s">
        <v>804</v>
      </c>
      <c r="F1105" s="104" t="s">
        <v>1130</v>
      </c>
      <c r="G1105" s="169">
        <v>18.899999999999999</v>
      </c>
      <c r="H1105" s="169"/>
      <c r="I1105" s="110">
        <v>5.78</v>
      </c>
    </row>
    <row r="1106" spans="1:9" ht="30.6" customHeight="1" thickBot="1" x14ac:dyDescent="0.25">
      <c r="A1106" s="113"/>
      <c r="B1106" s="168" t="s">
        <v>1150</v>
      </c>
      <c r="C1106" s="168"/>
      <c r="D1106" s="107">
        <v>0.30590000000000001</v>
      </c>
      <c r="E1106" s="108" t="s">
        <v>804</v>
      </c>
      <c r="F1106" s="104" t="s">
        <v>1132</v>
      </c>
      <c r="G1106" s="169">
        <v>23</v>
      </c>
      <c r="H1106" s="169"/>
      <c r="I1106" s="110">
        <v>7.04</v>
      </c>
    </row>
    <row r="1107" spans="1:9" ht="21.4" customHeight="1" thickBot="1" x14ac:dyDescent="0.25">
      <c r="A1107" s="113"/>
      <c r="B1107" s="168" t="s">
        <v>1151</v>
      </c>
      <c r="C1107" s="168"/>
      <c r="D1107" s="107">
        <v>2.47E-2</v>
      </c>
      <c r="E1107" s="108" t="s">
        <v>200</v>
      </c>
      <c r="F1107" s="104" t="s">
        <v>1152</v>
      </c>
      <c r="G1107" s="169">
        <v>56.76</v>
      </c>
      <c r="H1107" s="169"/>
      <c r="I1107" s="110">
        <v>1.4</v>
      </c>
    </row>
    <row r="1108" spans="1:9" ht="21.4" customHeight="1" thickBot="1" x14ac:dyDescent="0.25">
      <c r="A1108" s="113"/>
      <c r="B1108" s="168" t="s">
        <v>1396</v>
      </c>
      <c r="C1108" s="168"/>
      <c r="D1108" s="107">
        <v>1</v>
      </c>
      <c r="E1108" s="108" t="s">
        <v>200</v>
      </c>
      <c r="F1108" s="104" t="s">
        <v>1397</v>
      </c>
      <c r="G1108" s="169">
        <v>10.43</v>
      </c>
      <c r="H1108" s="169"/>
      <c r="I1108" s="110">
        <v>10.43</v>
      </c>
    </row>
    <row r="1109" spans="1:9" ht="30.6" customHeight="1" thickBot="1" x14ac:dyDescent="0.25">
      <c r="A1109" s="113"/>
      <c r="B1109" s="168" t="s">
        <v>1155</v>
      </c>
      <c r="C1109" s="168"/>
      <c r="D1109" s="107">
        <v>3.3000000000000002E-2</v>
      </c>
      <c r="E1109" s="108" t="s">
        <v>200</v>
      </c>
      <c r="F1109" s="104" t="s">
        <v>1156</v>
      </c>
      <c r="G1109" s="169">
        <v>64.290000000000006</v>
      </c>
      <c r="H1109" s="169"/>
      <c r="I1109" s="110">
        <v>2.12</v>
      </c>
    </row>
    <row r="1110" spans="1:9" ht="15.2" customHeight="1" thickBot="1" x14ac:dyDescent="0.25">
      <c r="A1110" s="113"/>
      <c r="B1110" s="168" t="s">
        <v>1157</v>
      </c>
      <c r="C1110" s="168"/>
      <c r="D1110" s="107">
        <v>7.6499999999999999E-2</v>
      </c>
      <c r="E1110" s="108" t="s">
        <v>200</v>
      </c>
      <c r="F1110" s="104" t="s">
        <v>1158</v>
      </c>
      <c r="G1110" s="169">
        <v>1.74</v>
      </c>
      <c r="H1110" s="169"/>
      <c r="I1110" s="110">
        <v>0.13</v>
      </c>
    </row>
    <row r="1111" spans="1:9" ht="15.2" customHeight="1" thickBot="1" x14ac:dyDescent="0.25">
      <c r="A1111" s="113"/>
      <c r="B1111" s="113"/>
      <c r="C1111" s="103"/>
      <c r="D1111" s="107">
        <v>31.25</v>
      </c>
      <c r="E1111" s="108" t="s">
        <v>798</v>
      </c>
      <c r="F1111" s="104" t="s">
        <v>799</v>
      </c>
      <c r="G1111" s="169">
        <v>26.9</v>
      </c>
      <c r="H1111" s="170"/>
      <c r="I1111" s="111">
        <v>8.41</v>
      </c>
    </row>
    <row r="1112" spans="1:9" ht="15.4" customHeight="1" thickBot="1" x14ac:dyDescent="0.25">
      <c r="A1112" s="113"/>
      <c r="B1112" s="113"/>
      <c r="C1112" s="103"/>
      <c r="D1112" s="103"/>
      <c r="E1112" s="103"/>
      <c r="F1112" s="171" t="s">
        <v>1042</v>
      </c>
      <c r="G1112" s="171"/>
      <c r="H1112" s="172">
        <v>35.31</v>
      </c>
      <c r="I1112" s="172"/>
    </row>
    <row r="1113" spans="1:9" ht="22.15" customHeight="1" thickBot="1" x14ac:dyDescent="0.25">
      <c r="A1113" s="178" t="s">
        <v>1398</v>
      </c>
      <c r="B1113" s="178"/>
      <c r="C1113" s="106" t="s">
        <v>200</v>
      </c>
      <c r="D1113" s="179" t="s">
        <v>481</v>
      </c>
      <c r="E1113" s="179"/>
      <c r="F1113" s="179"/>
      <c r="G1113" s="179"/>
      <c r="H1113" s="179"/>
      <c r="I1113" s="103"/>
    </row>
    <row r="1114" spans="1:9" ht="30.6" customHeight="1" thickBot="1" x14ac:dyDescent="0.25">
      <c r="A1114" s="113"/>
      <c r="B1114" s="168" t="s">
        <v>1149</v>
      </c>
      <c r="C1114" s="168"/>
      <c r="D1114" s="107">
        <v>0.25600000000000001</v>
      </c>
      <c r="E1114" s="108" t="s">
        <v>804</v>
      </c>
      <c r="F1114" s="104" t="s">
        <v>1130</v>
      </c>
      <c r="G1114" s="169">
        <v>18.899999999999999</v>
      </c>
      <c r="H1114" s="169"/>
      <c r="I1114" s="110">
        <v>4.84</v>
      </c>
    </row>
    <row r="1115" spans="1:9" ht="30.6" customHeight="1" thickBot="1" x14ac:dyDescent="0.25">
      <c r="A1115" s="113"/>
      <c r="B1115" s="168" t="s">
        <v>1150</v>
      </c>
      <c r="C1115" s="168"/>
      <c r="D1115" s="107">
        <v>0.25600000000000001</v>
      </c>
      <c r="E1115" s="108" t="s">
        <v>804</v>
      </c>
      <c r="F1115" s="104" t="s">
        <v>1132</v>
      </c>
      <c r="G1115" s="169">
        <v>23</v>
      </c>
      <c r="H1115" s="169"/>
      <c r="I1115" s="110">
        <v>5.89</v>
      </c>
    </row>
    <row r="1116" spans="1:9" ht="21.4" customHeight="1" thickBot="1" x14ac:dyDescent="0.25">
      <c r="A1116" s="113"/>
      <c r="B1116" s="168" t="s">
        <v>1151</v>
      </c>
      <c r="C1116" s="168"/>
      <c r="D1116" s="107">
        <v>1.7600000000000001E-2</v>
      </c>
      <c r="E1116" s="108" t="s">
        <v>200</v>
      </c>
      <c r="F1116" s="104" t="s">
        <v>1152</v>
      </c>
      <c r="G1116" s="169">
        <v>56.76</v>
      </c>
      <c r="H1116" s="169"/>
      <c r="I1116" s="110">
        <v>1</v>
      </c>
    </row>
    <row r="1117" spans="1:9" ht="30.6" customHeight="1" thickBot="1" x14ac:dyDescent="0.25">
      <c r="A1117" s="113"/>
      <c r="B1117" s="168" t="s">
        <v>1399</v>
      </c>
      <c r="C1117" s="168"/>
      <c r="D1117" s="107">
        <v>1</v>
      </c>
      <c r="E1117" s="108" t="s">
        <v>200</v>
      </c>
      <c r="F1117" s="104" t="s">
        <v>1400</v>
      </c>
      <c r="G1117" s="169">
        <v>9.92</v>
      </c>
      <c r="H1117" s="169"/>
      <c r="I1117" s="110">
        <v>9.92</v>
      </c>
    </row>
    <row r="1118" spans="1:9" ht="30.6" customHeight="1" thickBot="1" x14ac:dyDescent="0.25">
      <c r="A1118" s="113"/>
      <c r="B1118" s="168" t="s">
        <v>1155</v>
      </c>
      <c r="C1118" s="168"/>
      <c r="D1118" s="107">
        <v>2.1000000000000001E-2</v>
      </c>
      <c r="E1118" s="108" t="s">
        <v>200</v>
      </c>
      <c r="F1118" s="104" t="s">
        <v>1156</v>
      </c>
      <c r="G1118" s="169">
        <v>64.290000000000006</v>
      </c>
      <c r="H1118" s="169"/>
      <c r="I1118" s="110">
        <v>1.35</v>
      </c>
    </row>
    <row r="1119" spans="1:9" ht="15.2" customHeight="1" thickBot="1" x14ac:dyDescent="0.25">
      <c r="A1119" s="113"/>
      <c r="B1119" s="168" t="s">
        <v>1157</v>
      </c>
      <c r="C1119" s="168"/>
      <c r="D1119" s="107">
        <v>6.4100000000000004E-2</v>
      </c>
      <c r="E1119" s="108" t="s">
        <v>200</v>
      </c>
      <c r="F1119" s="104" t="s">
        <v>1158</v>
      </c>
      <c r="G1119" s="169">
        <v>1.74</v>
      </c>
      <c r="H1119" s="169"/>
      <c r="I1119" s="110">
        <v>0.11</v>
      </c>
    </row>
    <row r="1120" spans="1:9" ht="15.2" customHeight="1" thickBot="1" x14ac:dyDescent="0.25">
      <c r="A1120" s="113"/>
      <c r="B1120" s="113"/>
      <c r="C1120" s="103"/>
      <c r="D1120" s="107">
        <v>31.25</v>
      </c>
      <c r="E1120" s="108" t="s">
        <v>798</v>
      </c>
      <c r="F1120" s="104" t="s">
        <v>799</v>
      </c>
      <c r="G1120" s="169">
        <v>23.11</v>
      </c>
      <c r="H1120" s="170"/>
      <c r="I1120" s="111">
        <v>7.22</v>
      </c>
    </row>
    <row r="1121" spans="1:9" ht="15.4" customHeight="1" thickBot="1" x14ac:dyDescent="0.25">
      <c r="A1121" s="113"/>
      <c r="B1121" s="113"/>
      <c r="C1121" s="103"/>
      <c r="D1121" s="103"/>
      <c r="E1121" s="103"/>
      <c r="F1121" s="171" t="s">
        <v>1042</v>
      </c>
      <c r="G1121" s="171"/>
      <c r="H1121" s="172">
        <v>30.33</v>
      </c>
      <c r="I1121" s="172"/>
    </row>
    <row r="1122" spans="1:9" ht="22.15" customHeight="1" thickBot="1" x14ac:dyDescent="0.25">
      <c r="A1122" s="178" t="s">
        <v>1401</v>
      </c>
      <c r="B1122" s="178"/>
      <c r="C1122" s="106" t="s">
        <v>200</v>
      </c>
      <c r="D1122" s="179" t="s">
        <v>484</v>
      </c>
      <c r="E1122" s="179"/>
      <c r="F1122" s="179"/>
      <c r="G1122" s="179"/>
      <c r="H1122" s="179"/>
      <c r="I1122" s="103"/>
    </row>
    <row r="1123" spans="1:9" ht="30.6" customHeight="1" thickBot="1" x14ac:dyDescent="0.25">
      <c r="A1123" s="113"/>
      <c r="B1123" s="168" t="s">
        <v>1149</v>
      </c>
      <c r="C1123" s="168"/>
      <c r="D1123" s="107">
        <v>0.2026</v>
      </c>
      <c r="E1123" s="108" t="s">
        <v>804</v>
      </c>
      <c r="F1123" s="104" t="s">
        <v>1130</v>
      </c>
      <c r="G1123" s="169">
        <v>18.899999999999999</v>
      </c>
      <c r="H1123" s="169"/>
      <c r="I1123" s="110">
        <v>3.83</v>
      </c>
    </row>
    <row r="1124" spans="1:9" ht="30.6" customHeight="1" thickBot="1" x14ac:dyDescent="0.25">
      <c r="A1124" s="113"/>
      <c r="B1124" s="168" t="s">
        <v>1150</v>
      </c>
      <c r="C1124" s="168"/>
      <c r="D1124" s="107">
        <v>0.2026</v>
      </c>
      <c r="E1124" s="108" t="s">
        <v>804</v>
      </c>
      <c r="F1124" s="104" t="s">
        <v>1132</v>
      </c>
      <c r="G1124" s="169">
        <v>23</v>
      </c>
      <c r="H1124" s="169"/>
      <c r="I1124" s="110">
        <v>4.66</v>
      </c>
    </row>
    <row r="1125" spans="1:9" ht="21.4" customHeight="1" thickBot="1" x14ac:dyDescent="0.25">
      <c r="A1125" s="113"/>
      <c r="B1125" s="168" t="s">
        <v>1151</v>
      </c>
      <c r="C1125" s="168"/>
      <c r="D1125" s="107">
        <v>1.06E-2</v>
      </c>
      <c r="E1125" s="108" t="s">
        <v>200</v>
      </c>
      <c r="F1125" s="104" t="s">
        <v>1152</v>
      </c>
      <c r="G1125" s="169">
        <v>56.76</v>
      </c>
      <c r="H1125" s="169"/>
      <c r="I1125" s="110">
        <v>0.6</v>
      </c>
    </row>
    <row r="1126" spans="1:9" ht="30.6" customHeight="1" thickBot="1" x14ac:dyDescent="0.25">
      <c r="A1126" s="113"/>
      <c r="B1126" s="168" t="s">
        <v>1402</v>
      </c>
      <c r="C1126" s="168"/>
      <c r="D1126" s="107">
        <v>1</v>
      </c>
      <c r="E1126" s="108" t="s">
        <v>200</v>
      </c>
      <c r="F1126" s="104" t="s">
        <v>1403</v>
      </c>
      <c r="G1126" s="169">
        <v>1.27</v>
      </c>
      <c r="H1126" s="169"/>
      <c r="I1126" s="110">
        <v>1.27</v>
      </c>
    </row>
    <row r="1127" spans="1:9" ht="30.6" customHeight="1" thickBot="1" x14ac:dyDescent="0.25">
      <c r="A1127" s="113"/>
      <c r="B1127" s="168" t="s">
        <v>1155</v>
      </c>
      <c r="C1127" s="168"/>
      <c r="D1127" s="107">
        <v>1.2E-2</v>
      </c>
      <c r="E1127" s="108" t="s">
        <v>200</v>
      </c>
      <c r="F1127" s="104" t="s">
        <v>1156</v>
      </c>
      <c r="G1127" s="169">
        <v>64.290000000000006</v>
      </c>
      <c r="H1127" s="169"/>
      <c r="I1127" s="110">
        <v>0.77</v>
      </c>
    </row>
    <row r="1128" spans="1:9" ht="15.2" customHeight="1" thickBot="1" x14ac:dyDescent="0.25">
      <c r="A1128" s="113"/>
      <c r="B1128" s="168" t="s">
        <v>1157</v>
      </c>
      <c r="C1128" s="168"/>
      <c r="D1128" s="107">
        <v>5.0700000000000002E-2</v>
      </c>
      <c r="E1128" s="108" t="s">
        <v>200</v>
      </c>
      <c r="F1128" s="104" t="s">
        <v>1158</v>
      </c>
      <c r="G1128" s="169">
        <v>1.74</v>
      </c>
      <c r="H1128" s="169"/>
      <c r="I1128" s="110">
        <v>0.09</v>
      </c>
    </row>
    <row r="1129" spans="1:9" ht="15.2" customHeight="1" thickBot="1" x14ac:dyDescent="0.25">
      <c r="A1129" s="113"/>
      <c r="B1129" s="113"/>
      <c r="C1129" s="103"/>
      <c r="D1129" s="107">
        <v>31.25</v>
      </c>
      <c r="E1129" s="108" t="s">
        <v>798</v>
      </c>
      <c r="F1129" s="104" t="s">
        <v>799</v>
      </c>
      <c r="G1129" s="169">
        <v>11.22</v>
      </c>
      <c r="H1129" s="170"/>
      <c r="I1129" s="111">
        <v>3.51</v>
      </c>
    </row>
    <row r="1130" spans="1:9" ht="15.4" customHeight="1" thickBot="1" x14ac:dyDescent="0.25">
      <c r="A1130" s="113"/>
      <c r="B1130" s="113"/>
      <c r="C1130" s="103"/>
      <c r="D1130" s="103"/>
      <c r="E1130" s="103"/>
      <c r="F1130" s="171" t="s">
        <v>1042</v>
      </c>
      <c r="G1130" s="171"/>
      <c r="H1130" s="172">
        <v>14.73</v>
      </c>
      <c r="I1130" s="172"/>
    </row>
    <row r="1131" spans="1:9" ht="17.649999999999999" customHeight="1" thickBot="1" x14ac:dyDescent="0.25">
      <c r="A1131" s="113"/>
      <c r="B1131" s="113"/>
      <c r="C1131" s="103"/>
      <c r="D1131" s="177" t="s">
        <v>1404</v>
      </c>
      <c r="E1131" s="177"/>
      <c r="F1131" s="177"/>
      <c r="G1131" s="177"/>
      <c r="H1131" s="177"/>
      <c r="I1131" s="103"/>
    </row>
    <row r="1132" spans="1:9" ht="15.4" customHeight="1" thickBot="1" x14ac:dyDescent="0.25">
      <c r="A1132" s="178" t="s">
        <v>1405</v>
      </c>
      <c r="B1132" s="178"/>
      <c r="C1132" s="106" t="s">
        <v>200</v>
      </c>
      <c r="D1132" s="179" t="s">
        <v>487</v>
      </c>
      <c r="E1132" s="179"/>
      <c r="F1132" s="179"/>
      <c r="G1132" s="179"/>
      <c r="H1132" s="179"/>
      <c r="I1132" s="103"/>
    </row>
    <row r="1133" spans="1:9" ht="30.6" customHeight="1" thickBot="1" x14ac:dyDescent="0.25">
      <c r="A1133" s="113"/>
      <c r="B1133" s="168" t="s">
        <v>1129</v>
      </c>
      <c r="C1133" s="168"/>
      <c r="D1133" s="107">
        <v>0.35</v>
      </c>
      <c r="E1133" s="108" t="s">
        <v>804</v>
      </c>
      <c r="F1133" s="104" t="s">
        <v>1130</v>
      </c>
      <c r="G1133" s="169">
        <v>17.66</v>
      </c>
      <c r="H1133" s="169"/>
      <c r="I1133" s="110">
        <v>6.18</v>
      </c>
    </row>
    <row r="1134" spans="1:9" ht="30.6" customHeight="1" thickBot="1" x14ac:dyDescent="0.25">
      <c r="A1134" s="113"/>
      <c r="B1134" s="168" t="s">
        <v>1131</v>
      </c>
      <c r="C1134" s="168"/>
      <c r="D1134" s="107">
        <v>0.35</v>
      </c>
      <c r="E1134" s="108" t="s">
        <v>804</v>
      </c>
      <c r="F1134" s="104" t="s">
        <v>1132</v>
      </c>
      <c r="G1134" s="169">
        <v>22.2</v>
      </c>
      <c r="H1134" s="169"/>
      <c r="I1134" s="110">
        <v>7.77</v>
      </c>
    </row>
    <row r="1135" spans="1:9" ht="15.2" customHeight="1" thickBot="1" x14ac:dyDescent="0.25">
      <c r="A1135" s="113"/>
      <c r="B1135" s="168" t="s">
        <v>1406</v>
      </c>
      <c r="C1135" s="168"/>
      <c r="D1135" s="107">
        <v>0.6</v>
      </c>
      <c r="E1135" s="108" t="s">
        <v>161</v>
      </c>
      <c r="F1135" s="104" t="s">
        <v>1407</v>
      </c>
      <c r="G1135" s="169">
        <v>0.38</v>
      </c>
      <c r="H1135" s="169"/>
      <c r="I1135" s="110">
        <v>0.23</v>
      </c>
    </row>
    <row r="1136" spans="1:9" ht="15.2" customHeight="1" thickBot="1" x14ac:dyDescent="0.25">
      <c r="A1136" s="113"/>
      <c r="B1136" s="168" t="s">
        <v>1408</v>
      </c>
      <c r="C1136" s="168"/>
      <c r="D1136" s="107">
        <v>1</v>
      </c>
      <c r="E1136" s="108" t="s">
        <v>200</v>
      </c>
      <c r="F1136" s="104" t="s">
        <v>487</v>
      </c>
      <c r="G1136" s="169">
        <v>133.74</v>
      </c>
      <c r="H1136" s="169"/>
      <c r="I1136" s="110">
        <v>133.74</v>
      </c>
    </row>
    <row r="1137" spans="1:9" ht="15.2" customHeight="1" thickBot="1" x14ac:dyDescent="0.25">
      <c r="A1137" s="113"/>
      <c r="B1137" s="113"/>
      <c r="C1137" s="103"/>
      <c r="D1137" s="107">
        <v>31.25</v>
      </c>
      <c r="E1137" s="108" t="s">
        <v>798</v>
      </c>
      <c r="F1137" s="104" t="s">
        <v>799</v>
      </c>
      <c r="G1137" s="169">
        <v>147.91999999999999</v>
      </c>
      <c r="H1137" s="170"/>
      <c r="I1137" s="111">
        <v>46.23</v>
      </c>
    </row>
    <row r="1138" spans="1:9" ht="15.4" customHeight="1" thickBot="1" x14ac:dyDescent="0.25">
      <c r="A1138" s="113"/>
      <c r="B1138" s="113"/>
      <c r="C1138" s="103"/>
      <c r="D1138" s="103"/>
      <c r="E1138" s="103"/>
      <c r="F1138" s="171" t="s">
        <v>1042</v>
      </c>
      <c r="G1138" s="171"/>
      <c r="H1138" s="172">
        <v>194.15</v>
      </c>
      <c r="I1138" s="172"/>
    </row>
    <row r="1139" spans="1:9" ht="15.4" customHeight="1" thickBot="1" x14ac:dyDescent="0.25">
      <c r="A1139" s="178" t="s">
        <v>1409</v>
      </c>
      <c r="B1139" s="178"/>
      <c r="C1139" s="106" t="s">
        <v>200</v>
      </c>
      <c r="D1139" s="179" t="s">
        <v>490</v>
      </c>
      <c r="E1139" s="179"/>
      <c r="F1139" s="179"/>
      <c r="G1139" s="179"/>
      <c r="H1139" s="179"/>
      <c r="I1139" s="103"/>
    </row>
    <row r="1140" spans="1:9" ht="30.6" customHeight="1" thickBot="1" x14ac:dyDescent="0.25">
      <c r="A1140" s="113"/>
      <c r="B1140" s="168" t="s">
        <v>1131</v>
      </c>
      <c r="C1140" s="168"/>
      <c r="D1140" s="107">
        <v>3.3</v>
      </c>
      <c r="E1140" s="108" t="s">
        <v>804</v>
      </c>
      <c r="F1140" s="104" t="s">
        <v>1132</v>
      </c>
      <c r="G1140" s="169">
        <v>22.2</v>
      </c>
      <c r="H1140" s="169"/>
      <c r="I1140" s="110">
        <v>73.260000000000005</v>
      </c>
    </row>
    <row r="1141" spans="1:9" ht="30.6" customHeight="1" thickBot="1" x14ac:dyDescent="0.25">
      <c r="A1141" s="113"/>
      <c r="B1141" s="168" t="s">
        <v>1129</v>
      </c>
      <c r="C1141" s="168"/>
      <c r="D1141" s="107">
        <v>3.3</v>
      </c>
      <c r="E1141" s="108" t="s">
        <v>804</v>
      </c>
      <c r="F1141" s="104" t="s">
        <v>1130</v>
      </c>
      <c r="G1141" s="169">
        <v>17.66</v>
      </c>
      <c r="H1141" s="169"/>
      <c r="I1141" s="110">
        <v>58.28</v>
      </c>
    </row>
    <row r="1142" spans="1:9" ht="15.2" customHeight="1" thickBot="1" x14ac:dyDescent="0.25">
      <c r="A1142" s="113"/>
      <c r="B1142" s="168" t="s">
        <v>1133</v>
      </c>
      <c r="C1142" s="168"/>
      <c r="D1142" s="107">
        <v>2.9999999999999997E-4</v>
      </c>
      <c r="E1142" s="108" t="s">
        <v>1134</v>
      </c>
      <c r="F1142" s="104" t="s">
        <v>1135</v>
      </c>
      <c r="G1142" s="169">
        <v>47.9</v>
      </c>
      <c r="H1142" s="169"/>
      <c r="I1142" s="110">
        <v>0.01</v>
      </c>
    </row>
    <row r="1143" spans="1:9" ht="15.2" customHeight="1" thickBot="1" x14ac:dyDescent="0.25">
      <c r="A1143" s="113"/>
      <c r="B1143" s="168" t="s">
        <v>1136</v>
      </c>
      <c r="C1143" s="168"/>
      <c r="D1143" s="107">
        <v>8.9999999999999993E-3</v>
      </c>
      <c r="E1143" s="108" t="s">
        <v>1137</v>
      </c>
      <c r="F1143" s="104" t="s">
        <v>1138</v>
      </c>
      <c r="G1143" s="169">
        <v>8.64</v>
      </c>
      <c r="H1143" s="169"/>
      <c r="I1143" s="110">
        <v>0.08</v>
      </c>
    </row>
    <row r="1144" spans="1:9" ht="15.2" customHeight="1" thickBot="1" x14ac:dyDescent="0.25">
      <c r="A1144" s="113"/>
      <c r="B1144" s="168" t="s">
        <v>1410</v>
      </c>
      <c r="C1144" s="168"/>
      <c r="D1144" s="107">
        <v>4</v>
      </c>
      <c r="E1144" s="108" t="s">
        <v>200</v>
      </c>
      <c r="F1144" s="104" t="s">
        <v>1411</v>
      </c>
      <c r="G1144" s="169">
        <v>7.65</v>
      </c>
      <c r="H1144" s="169"/>
      <c r="I1144" s="110">
        <v>30.6</v>
      </c>
    </row>
    <row r="1145" spans="1:9" ht="15.2" customHeight="1" thickBot="1" x14ac:dyDescent="0.25">
      <c r="A1145" s="113"/>
      <c r="B1145" s="168" t="s">
        <v>1412</v>
      </c>
      <c r="C1145" s="168"/>
      <c r="D1145" s="107">
        <v>1</v>
      </c>
      <c r="E1145" s="108" t="s">
        <v>200</v>
      </c>
      <c r="F1145" s="104" t="s">
        <v>1413</v>
      </c>
      <c r="G1145" s="169">
        <v>194.38</v>
      </c>
      <c r="H1145" s="169"/>
      <c r="I1145" s="110">
        <v>194.38</v>
      </c>
    </row>
    <row r="1146" spans="1:9" ht="15.2" customHeight="1" thickBot="1" x14ac:dyDescent="0.25">
      <c r="A1146" s="113"/>
      <c r="B1146" s="168" t="s">
        <v>1414</v>
      </c>
      <c r="C1146" s="168"/>
      <c r="D1146" s="107">
        <v>1</v>
      </c>
      <c r="E1146" s="108" t="s">
        <v>200</v>
      </c>
      <c r="F1146" s="104" t="s">
        <v>1415</v>
      </c>
      <c r="G1146" s="169">
        <v>11.77</v>
      </c>
      <c r="H1146" s="169"/>
      <c r="I1146" s="110">
        <v>11.77</v>
      </c>
    </row>
    <row r="1147" spans="1:9" ht="15.2" customHeight="1" thickBot="1" x14ac:dyDescent="0.25">
      <c r="A1147" s="113"/>
      <c r="B1147" s="168" t="s">
        <v>1416</v>
      </c>
      <c r="C1147" s="168"/>
      <c r="D1147" s="107">
        <v>1</v>
      </c>
      <c r="E1147" s="108" t="s">
        <v>1720</v>
      </c>
      <c r="F1147" s="104" t="s">
        <v>1417</v>
      </c>
      <c r="G1147" s="169">
        <v>38.76</v>
      </c>
      <c r="H1147" s="169"/>
      <c r="I1147" s="110">
        <v>38.76</v>
      </c>
    </row>
    <row r="1148" spans="1:9" ht="15.2" customHeight="1" thickBot="1" x14ac:dyDescent="0.25">
      <c r="A1148" s="113"/>
      <c r="B1148" s="168" t="s">
        <v>1418</v>
      </c>
      <c r="C1148" s="168"/>
      <c r="D1148" s="107">
        <v>1</v>
      </c>
      <c r="E1148" s="108" t="s">
        <v>200</v>
      </c>
      <c r="F1148" s="104" t="s">
        <v>1419</v>
      </c>
      <c r="G1148" s="169">
        <v>8.57</v>
      </c>
      <c r="H1148" s="169"/>
      <c r="I1148" s="110">
        <v>8.57</v>
      </c>
    </row>
    <row r="1149" spans="1:9" ht="15.2" customHeight="1" thickBot="1" x14ac:dyDescent="0.25">
      <c r="A1149" s="113"/>
      <c r="B1149" s="168" t="s">
        <v>1420</v>
      </c>
      <c r="C1149" s="168"/>
      <c r="D1149" s="107">
        <v>1</v>
      </c>
      <c r="E1149" s="108" t="s">
        <v>200</v>
      </c>
      <c r="F1149" s="104" t="s">
        <v>1421</v>
      </c>
      <c r="G1149" s="169">
        <v>9.7799999999999994</v>
      </c>
      <c r="H1149" s="169"/>
      <c r="I1149" s="110">
        <v>9.7799999999999994</v>
      </c>
    </row>
    <row r="1150" spans="1:9" ht="15.2" customHeight="1" thickBot="1" x14ac:dyDescent="0.25">
      <c r="A1150" s="113"/>
      <c r="B1150" s="113"/>
      <c r="C1150" s="103"/>
      <c r="D1150" s="107">
        <v>31.25</v>
      </c>
      <c r="E1150" s="108" t="s">
        <v>798</v>
      </c>
      <c r="F1150" s="104" t="s">
        <v>799</v>
      </c>
      <c r="G1150" s="169">
        <v>425.49</v>
      </c>
      <c r="H1150" s="170"/>
      <c r="I1150" s="111">
        <v>132.97</v>
      </c>
    </row>
    <row r="1151" spans="1:9" ht="15.4" customHeight="1" thickBot="1" x14ac:dyDescent="0.25">
      <c r="A1151" s="113"/>
      <c r="B1151" s="113"/>
      <c r="C1151" s="103"/>
      <c r="D1151" s="103"/>
      <c r="E1151" s="103"/>
      <c r="F1151" s="171" t="s">
        <v>1042</v>
      </c>
      <c r="G1151" s="171"/>
      <c r="H1151" s="172">
        <v>558.46</v>
      </c>
      <c r="I1151" s="172"/>
    </row>
    <row r="1152" spans="1:9" ht="15.4" customHeight="1" thickBot="1" x14ac:dyDescent="0.25">
      <c r="A1152" s="178" t="s">
        <v>1422</v>
      </c>
      <c r="B1152" s="178"/>
      <c r="C1152" s="106" t="s">
        <v>200</v>
      </c>
      <c r="D1152" s="179" t="s">
        <v>493</v>
      </c>
      <c r="E1152" s="179"/>
      <c r="F1152" s="179"/>
      <c r="G1152" s="179"/>
      <c r="H1152" s="179"/>
      <c r="I1152" s="103"/>
    </row>
    <row r="1153" spans="1:9" ht="30.6" customHeight="1" thickBot="1" x14ac:dyDescent="0.25">
      <c r="A1153" s="113"/>
      <c r="B1153" s="168" t="s">
        <v>1131</v>
      </c>
      <c r="C1153" s="168"/>
      <c r="D1153" s="107">
        <v>3.8</v>
      </c>
      <c r="E1153" s="108" t="s">
        <v>804</v>
      </c>
      <c r="F1153" s="104" t="s">
        <v>1132</v>
      </c>
      <c r="G1153" s="169">
        <v>22.2</v>
      </c>
      <c r="H1153" s="169"/>
      <c r="I1153" s="110">
        <v>84.36</v>
      </c>
    </row>
    <row r="1154" spans="1:9" ht="30.6" customHeight="1" thickBot="1" x14ac:dyDescent="0.25">
      <c r="A1154" s="113"/>
      <c r="B1154" s="168" t="s">
        <v>1129</v>
      </c>
      <c r="C1154" s="168"/>
      <c r="D1154" s="107">
        <v>3.8</v>
      </c>
      <c r="E1154" s="108" t="s">
        <v>804</v>
      </c>
      <c r="F1154" s="104" t="s">
        <v>1130</v>
      </c>
      <c r="G1154" s="169">
        <v>17.66</v>
      </c>
      <c r="H1154" s="169"/>
      <c r="I1154" s="110">
        <v>67.11</v>
      </c>
    </row>
    <row r="1155" spans="1:9" ht="15.2" customHeight="1" thickBot="1" x14ac:dyDescent="0.25">
      <c r="A1155" s="113"/>
      <c r="B1155" s="168" t="s">
        <v>1423</v>
      </c>
      <c r="C1155" s="168"/>
      <c r="D1155" s="107">
        <v>1</v>
      </c>
      <c r="E1155" s="108" t="s">
        <v>200</v>
      </c>
      <c r="F1155" s="104" t="s">
        <v>1424</v>
      </c>
      <c r="G1155" s="169">
        <v>41.4</v>
      </c>
      <c r="H1155" s="169"/>
      <c r="I1155" s="110">
        <v>41.4</v>
      </c>
    </row>
    <row r="1156" spans="1:9" ht="15.2" customHeight="1" thickBot="1" x14ac:dyDescent="0.25">
      <c r="A1156" s="113"/>
      <c r="B1156" s="168" t="s">
        <v>1425</v>
      </c>
      <c r="C1156" s="168"/>
      <c r="D1156" s="107">
        <v>1</v>
      </c>
      <c r="E1156" s="108" t="s">
        <v>200</v>
      </c>
      <c r="F1156" s="104" t="s">
        <v>1426</v>
      </c>
      <c r="G1156" s="169">
        <v>82.14</v>
      </c>
      <c r="H1156" s="169"/>
      <c r="I1156" s="110">
        <v>82.14</v>
      </c>
    </row>
    <row r="1157" spans="1:9" ht="15.2" customHeight="1" thickBot="1" x14ac:dyDescent="0.25">
      <c r="A1157" s="113"/>
      <c r="B1157" s="168" t="s">
        <v>1427</v>
      </c>
      <c r="C1157" s="168"/>
      <c r="D1157" s="107">
        <v>1</v>
      </c>
      <c r="E1157" s="108" t="s">
        <v>200</v>
      </c>
      <c r="F1157" s="104" t="s">
        <v>1428</v>
      </c>
      <c r="G1157" s="169">
        <v>438.27</v>
      </c>
      <c r="H1157" s="169"/>
      <c r="I1157" s="110">
        <v>438.27</v>
      </c>
    </row>
    <row r="1158" spans="1:9" ht="15.2" customHeight="1" thickBot="1" x14ac:dyDescent="0.25">
      <c r="A1158" s="113"/>
      <c r="B1158" s="168" t="s">
        <v>1406</v>
      </c>
      <c r="C1158" s="168"/>
      <c r="D1158" s="107">
        <v>2.88</v>
      </c>
      <c r="E1158" s="108" t="s">
        <v>161</v>
      </c>
      <c r="F1158" s="104" t="s">
        <v>1407</v>
      </c>
      <c r="G1158" s="169">
        <v>0.38</v>
      </c>
      <c r="H1158" s="169"/>
      <c r="I1158" s="110">
        <v>1.0900000000000001</v>
      </c>
    </row>
    <row r="1159" spans="1:9" ht="15.2" customHeight="1" thickBot="1" x14ac:dyDescent="0.25">
      <c r="A1159" s="113"/>
      <c r="B1159" s="168" t="s">
        <v>1429</v>
      </c>
      <c r="C1159" s="168"/>
      <c r="D1159" s="107">
        <v>1</v>
      </c>
      <c r="E1159" s="108" t="s">
        <v>200</v>
      </c>
      <c r="F1159" s="104" t="s">
        <v>1430</v>
      </c>
      <c r="G1159" s="169">
        <v>379.27</v>
      </c>
      <c r="H1159" s="169"/>
      <c r="I1159" s="110">
        <v>379.27</v>
      </c>
    </row>
    <row r="1160" spans="1:9" ht="15.2" customHeight="1" thickBot="1" x14ac:dyDescent="0.25">
      <c r="A1160" s="113"/>
      <c r="B1160" s="113"/>
      <c r="C1160" s="103"/>
      <c r="D1160" s="107">
        <v>31.25</v>
      </c>
      <c r="E1160" s="108" t="s">
        <v>798</v>
      </c>
      <c r="F1160" s="104" t="s">
        <v>799</v>
      </c>
      <c r="G1160" s="169">
        <v>1093.6400000000001</v>
      </c>
      <c r="H1160" s="170"/>
      <c r="I1160" s="111">
        <v>341.76</v>
      </c>
    </row>
    <row r="1161" spans="1:9" ht="15.4" customHeight="1" thickBot="1" x14ac:dyDescent="0.25">
      <c r="A1161" s="113"/>
      <c r="B1161" s="113"/>
      <c r="C1161" s="103"/>
      <c r="D1161" s="103"/>
      <c r="E1161" s="103"/>
      <c r="F1161" s="171" t="s">
        <v>1042</v>
      </c>
      <c r="G1161" s="171"/>
      <c r="H1161" s="172">
        <v>1435.4</v>
      </c>
      <c r="I1161" s="172"/>
    </row>
    <row r="1162" spans="1:9" ht="15.4" customHeight="1" thickBot="1" x14ac:dyDescent="0.25">
      <c r="A1162" s="178" t="s">
        <v>1431</v>
      </c>
      <c r="B1162" s="178"/>
      <c r="C1162" s="106" t="s">
        <v>200</v>
      </c>
      <c r="D1162" s="179" t="s">
        <v>496</v>
      </c>
      <c r="E1162" s="179"/>
      <c r="F1162" s="179"/>
      <c r="G1162" s="179"/>
      <c r="H1162" s="179"/>
      <c r="I1162" s="103"/>
    </row>
    <row r="1163" spans="1:9" ht="30.6" customHeight="1" thickBot="1" x14ac:dyDescent="0.25">
      <c r="A1163" s="113"/>
      <c r="B1163" s="168" t="s">
        <v>1129</v>
      </c>
      <c r="C1163" s="168"/>
      <c r="D1163" s="107">
        <v>0.5</v>
      </c>
      <c r="E1163" s="108" t="s">
        <v>804</v>
      </c>
      <c r="F1163" s="104" t="s">
        <v>1130</v>
      </c>
      <c r="G1163" s="169">
        <v>17.66</v>
      </c>
      <c r="H1163" s="169"/>
      <c r="I1163" s="110">
        <v>8.83</v>
      </c>
    </row>
    <row r="1164" spans="1:9" ht="30.6" customHeight="1" thickBot="1" x14ac:dyDescent="0.25">
      <c r="A1164" s="113"/>
      <c r="B1164" s="168" t="s">
        <v>1131</v>
      </c>
      <c r="C1164" s="168"/>
      <c r="D1164" s="107">
        <v>0.5</v>
      </c>
      <c r="E1164" s="108" t="s">
        <v>804</v>
      </c>
      <c r="F1164" s="104" t="s">
        <v>1132</v>
      </c>
      <c r="G1164" s="169">
        <v>22.2</v>
      </c>
      <c r="H1164" s="169"/>
      <c r="I1164" s="110">
        <v>11.1</v>
      </c>
    </row>
    <row r="1165" spans="1:9" ht="15.2" customHeight="1" thickBot="1" x14ac:dyDescent="0.25">
      <c r="A1165" s="113"/>
      <c r="B1165" s="168" t="s">
        <v>1406</v>
      </c>
      <c r="C1165" s="168"/>
      <c r="D1165" s="107">
        <v>0.28000000000000003</v>
      </c>
      <c r="E1165" s="108" t="s">
        <v>161</v>
      </c>
      <c r="F1165" s="104" t="s">
        <v>1407</v>
      </c>
      <c r="G1165" s="169">
        <v>0.38</v>
      </c>
      <c r="H1165" s="169"/>
      <c r="I1165" s="110">
        <v>0.11</v>
      </c>
    </row>
    <row r="1166" spans="1:9" ht="15.2" customHeight="1" thickBot="1" x14ac:dyDescent="0.25">
      <c r="A1166" s="113"/>
      <c r="B1166" s="168" t="s">
        <v>1432</v>
      </c>
      <c r="C1166" s="168"/>
      <c r="D1166" s="107">
        <v>1</v>
      </c>
      <c r="E1166" s="108" t="s">
        <v>200</v>
      </c>
      <c r="F1166" s="104" t="s">
        <v>496</v>
      </c>
      <c r="G1166" s="169">
        <v>27.88</v>
      </c>
      <c r="H1166" s="169"/>
      <c r="I1166" s="110">
        <v>27.88</v>
      </c>
    </row>
    <row r="1167" spans="1:9" ht="15.2" customHeight="1" thickBot="1" x14ac:dyDescent="0.25">
      <c r="A1167" s="113"/>
      <c r="B1167" s="113"/>
      <c r="C1167" s="103"/>
      <c r="D1167" s="107">
        <v>31.25</v>
      </c>
      <c r="E1167" s="108" t="s">
        <v>798</v>
      </c>
      <c r="F1167" s="104" t="s">
        <v>799</v>
      </c>
      <c r="G1167" s="169">
        <v>47.92</v>
      </c>
      <c r="H1167" s="170"/>
      <c r="I1167" s="111">
        <v>14.98</v>
      </c>
    </row>
    <row r="1168" spans="1:9" ht="15.4" customHeight="1" thickBot="1" x14ac:dyDescent="0.25">
      <c r="A1168" s="113"/>
      <c r="B1168" s="113"/>
      <c r="C1168" s="103"/>
      <c r="D1168" s="103"/>
      <c r="E1168" s="103"/>
      <c r="F1168" s="171" t="s">
        <v>1042</v>
      </c>
      <c r="G1168" s="171"/>
      <c r="H1168" s="172">
        <v>62.9</v>
      </c>
      <c r="I1168" s="172"/>
    </row>
    <row r="1169" spans="1:9" ht="15.4" customHeight="1" thickBot="1" x14ac:dyDescent="0.25">
      <c r="A1169" s="178" t="s">
        <v>1433</v>
      </c>
      <c r="B1169" s="178"/>
      <c r="C1169" s="106" t="s">
        <v>200</v>
      </c>
      <c r="D1169" s="179" t="s">
        <v>499</v>
      </c>
      <c r="E1169" s="179"/>
      <c r="F1169" s="179"/>
      <c r="G1169" s="179"/>
      <c r="H1169" s="179"/>
      <c r="I1169" s="103"/>
    </row>
    <row r="1170" spans="1:9" ht="30.6" customHeight="1" thickBot="1" x14ac:dyDescent="0.25">
      <c r="A1170" s="113"/>
      <c r="B1170" s="168" t="s">
        <v>1129</v>
      </c>
      <c r="C1170" s="168"/>
      <c r="D1170" s="107">
        <v>3</v>
      </c>
      <c r="E1170" s="108" t="s">
        <v>804</v>
      </c>
      <c r="F1170" s="104" t="s">
        <v>1130</v>
      </c>
      <c r="G1170" s="169">
        <v>17.66</v>
      </c>
      <c r="H1170" s="169"/>
      <c r="I1170" s="110">
        <v>52.98</v>
      </c>
    </row>
    <row r="1171" spans="1:9" ht="30.6" customHeight="1" thickBot="1" x14ac:dyDescent="0.25">
      <c r="A1171" s="113"/>
      <c r="B1171" s="168" t="s">
        <v>1131</v>
      </c>
      <c r="C1171" s="168"/>
      <c r="D1171" s="107">
        <v>3</v>
      </c>
      <c r="E1171" s="108" t="s">
        <v>804</v>
      </c>
      <c r="F1171" s="104" t="s">
        <v>1132</v>
      </c>
      <c r="G1171" s="169">
        <v>22.2</v>
      </c>
      <c r="H1171" s="169"/>
      <c r="I1171" s="110">
        <v>66.599999999999994</v>
      </c>
    </row>
    <row r="1172" spans="1:9" ht="15.2" customHeight="1" thickBot="1" x14ac:dyDescent="0.25">
      <c r="A1172" s="113"/>
      <c r="B1172" s="168" t="s">
        <v>1434</v>
      </c>
      <c r="C1172" s="168"/>
      <c r="D1172" s="107">
        <v>1</v>
      </c>
      <c r="E1172" s="108" t="s">
        <v>200</v>
      </c>
      <c r="F1172" s="104" t="s">
        <v>1435</v>
      </c>
      <c r="G1172" s="169">
        <v>12.53</v>
      </c>
      <c r="H1172" s="169"/>
      <c r="I1172" s="110">
        <v>12.53</v>
      </c>
    </row>
    <row r="1173" spans="1:9" ht="15.2" customHeight="1" thickBot="1" x14ac:dyDescent="0.25">
      <c r="A1173" s="113"/>
      <c r="B1173" s="168" t="s">
        <v>1436</v>
      </c>
      <c r="C1173" s="168"/>
      <c r="D1173" s="107">
        <v>1</v>
      </c>
      <c r="E1173" s="108" t="s">
        <v>200</v>
      </c>
      <c r="F1173" s="104" t="s">
        <v>1437</v>
      </c>
      <c r="G1173" s="169">
        <v>612.94000000000005</v>
      </c>
      <c r="H1173" s="169"/>
      <c r="I1173" s="110">
        <v>612.94000000000005</v>
      </c>
    </row>
    <row r="1174" spans="1:9" ht="15.2" customHeight="1" thickBot="1" x14ac:dyDescent="0.25">
      <c r="A1174" s="113"/>
      <c r="B1174" s="168" t="s">
        <v>1438</v>
      </c>
      <c r="C1174" s="168"/>
      <c r="D1174" s="107">
        <v>1</v>
      </c>
      <c r="E1174" s="108" t="s">
        <v>200</v>
      </c>
      <c r="F1174" s="104" t="s">
        <v>1439</v>
      </c>
      <c r="G1174" s="169">
        <v>10.53</v>
      </c>
      <c r="H1174" s="169"/>
      <c r="I1174" s="110">
        <v>10.53</v>
      </c>
    </row>
    <row r="1175" spans="1:9" ht="15.2" customHeight="1" thickBot="1" x14ac:dyDescent="0.25">
      <c r="A1175" s="113"/>
      <c r="B1175" s="168" t="s">
        <v>1406</v>
      </c>
      <c r="C1175" s="168"/>
      <c r="D1175" s="107">
        <v>2.2599999999999998</v>
      </c>
      <c r="E1175" s="108" t="s">
        <v>161</v>
      </c>
      <c r="F1175" s="104" t="s">
        <v>1407</v>
      </c>
      <c r="G1175" s="169">
        <v>0.38</v>
      </c>
      <c r="H1175" s="169"/>
      <c r="I1175" s="110">
        <v>0.86</v>
      </c>
    </row>
    <row r="1176" spans="1:9" ht="15.2" customHeight="1" thickBot="1" x14ac:dyDescent="0.25">
      <c r="A1176" s="113"/>
      <c r="B1176" s="168" t="s">
        <v>1440</v>
      </c>
      <c r="C1176" s="168"/>
      <c r="D1176" s="107">
        <v>1</v>
      </c>
      <c r="E1176" s="108" t="s">
        <v>200</v>
      </c>
      <c r="F1176" s="104" t="s">
        <v>1441</v>
      </c>
      <c r="G1176" s="169">
        <v>77.7</v>
      </c>
      <c r="H1176" s="169"/>
      <c r="I1176" s="110">
        <v>77.7</v>
      </c>
    </row>
    <row r="1177" spans="1:9" ht="15.2" customHeight="1" thickBot="1" x14ac:dyDescent="0.25">
      <c r="A1177" s="113"/>
      <c r="B1177" s="113"/>
      <c r="C1177" s="103"/>
      <c r="D1177" s="107">
        <v>31.25</v>
      </c>
      <c r="E1177" s="108" t="s">
        <v>798</v>
      </c>
      <c r="F1177" s="104" t="s">
        <v>799</v>
      </c>
      <c r="G1177" s="169">
        <v>834.14</v>
      </c>
      <c r="H1177" s="170"/>
      <c r="I1177" s="111">
        <v>260.67</v>
      </c>
    </row>
    <row r="1178" spans="1:9" ht="15.4" customHeight="1" thickBot="1" x14ac:dyDescent="0.25">
      <c r="A1178" s="113"/>
      <c r="B1178" s="113"/>
      <c r="C1178" s="103"/>
      <c r="D1178" s="103"/>
      <c r="E1178" s="103"/>
      <c r="F1178" s="171" t="s">
        <v>1042</v>
      </c>
      <c r="G1178" s="171"/>
      <c r="H1178" s="172">
        <v>1094.81</v>
      </c>
      <c r="I1178" s="172"/>
    </row>
    <row r="1179" spans="1:9" ht="15.4" customHeight="1" thickBot="1" x14ac:dyDescent="0.25">
      <c r="A1179" s="178" t="s">
        <v>1442</v>
      </c>
      <c r="B1179" s="178"/>
      <c r="C1179" s="106" t="s">
        <v>200</v>
      </c>
      <c r="D1179" s="179" t="s">
        <v>502</v>
      </c>
      <c r="E1179" s="179"/>
      <c r="F1179" s="179"/>
      <c r="G1179" s="179"/>
      <c r="H1179" s="179"/>
      <c r="I1179" s="103"/>
    </row>
    <row r="1180" spans="1:9" ht="30.6" customHeight="1" thickBot="1" x14ac:dyDescent="0.25">
      <c r="A1180" s="113"/>
      <c r="B1180" s="168" t="s">
        <v>1131</v>
      </c>
      <c r="C1180" s="168"/>
      <c r="D1180" s="107">
        <v>0.5</v>
      </c>
      <c r="E1180" s="108" t="s">
        <v>804</v>
      </c>
      <c r="F1180" s="104" t="s">
        <v>1132</v>
      </c>
      <c r="G1180" s="169">
        <v>22.2</v>
      </c>
      <c r="H1180" s="169"/>
      <c r="I1180" s="110">
        <v>11.1</v>
      </c>
    </row>
    <row r="1181" spans="1:9" ht="30.6" customHeight="1" thickBot="1" x14ac:dyDescent="0.25">
      <c r="A1181" s="113"/>
      <c r="B1181" s="168" t="s">
        <v>1129</v>
      </c>
      <c r="C1181" s="168"/>
      <c r="D1181" s="107">
        <v>0.5</v>
      </c>
      <c r="E1181" s="108" t="s">
        <v>804</v>
      </c>
      <c r="F1181" s="104" t="s">
        <v>1130</v>
      </c>
      <c r="G1181" s="169">
        <v>17.66</v>
      </c>
      <c r="H1181" s="169"/>
      <c r="I1181" s="110">
        <v>8.83</v>
      </c>
    </row>
    <row r="1182" spans="1:9" ht="21.4" customHeight="1" thickBot="1" x14ac:dyDescent="0.25">
      <c r="A1182" s="113"/>
      <c r="B1182" s="168" t="s">
        <v>1443</v>
      </c>
      <c r="C1182" s="168"/>
      <c r="D1182" s="107">
        <v>1</v>
      </c>
      <c r="E1182" s="108" t="s">
        <v>200</v>
      </c>
      <c r="F1182" s="104" t="s">
        <v>502</v>
      </c>
      <c r="G1182" s="169">
        <v>77.5</v>
      </c>
      <c r="H1182" s="169"/>
      <c r="I1182" s="110">
        <v>77.5</v>
      </c>
    </row>
    <row r="1183" spans="1:9" ht="15.2" customHeight="1" thickBot="1" x14ac:dyDescent="0.25">
      <c r="A1183" s="113"/>
      <c r="B1183" s="168" t="s">
        <v>1406</v>
      </c>
      <c r="C1183" s="168"/>
      <c r="D1183" s="107">
        <v>0.6</v>
      </c>
      <c r="E1183" s="108" t="s">
        <v>161</v>
      </c>
      <c r="F1183" s="104" t="s">
        <v>1407</v>
      </c>
      <c r="G1183" s="169">
        <v>0.38</v>
      </c>
      <c r="H1183" s="169"/>
      <c r="I1183" s="110">
        <v>0.23</v>
      </c>
    </row>
    <row r="1184" spans="1:9" ht="15.2" customHeight="1" thickBot="1" x14ac:dyDescent="0.25">
      <c r="A1184" s="113"/>
      <c r="B1184" s="113"/>
      <c r="C1184" s="103"/>
      <c r="D1184" s="107">
        <v>31.25</v>
      </c>
      <c r="E1184" s="108" t="s">
        <v>798</v>
      </c>
      <c r="F1184" s="104" t="s">
        <v>799</v>
      </c>
      <c r="G1184" s="169">
        <v>97.66</v>
      </c>
      <c r="H1184" s="170"/>
      <c r="I1184" s="111">
        <v>30.52</v>
      </c>
    </row>
    <row r="1185" spans="1:9" ht="15.4" customHeight="1" thickBot="1" x14ac:dyDescent="0.25">
      <c r="A1185" s="113"/>
      <c r="B1185" s="113"/>
      <c r="C1185" s="103"/>
      <c r="D1185" s="103"/>
      <c r="E1185" s="103"/>
      <c r="F1185" s="171" t="s">
        <v>1042</v>
      </c>
      <c r="G1185" s="171"/>
      <c r="H1185" s="172">
        <v>128.18</v>
      </c>
      <c r="I1185" s="172"/>
    </row>
    <row r="1186" spans="1:9" ht="15.4" customHeight="1" thickBot="1" x14ac:dyDescent="0.25">
      <c r="A1186" s="178" t="s">
        <v>1444</v>
      </c>
      <c r="B1186" s="178"/>
      <c r="C1186" s="106" t="s">
        <v>200</v>
      </c>
      <c r="D1186" s="179" t="s">
        <v>505</v>
      </c>
      <c r="E1186" s="179"/>
      <c r="F1186" s="179"/>
      <c r="G1186" s="179"/>
      <c r="H1186" s="179"/>
      <c r="I1186" s="103"/>
    </row>
    <row r="1187" spans="1:9" ht="30.6" customHeight="1" thickBot="1" x14ac:dyDescent="0.25">
      <c r="A1187" s="113"/>
      <c r="B1187" s="168" t="s">
        <v>1131</v>
      </c>
      <c r="C1187" s="168"/>
      <c r="D1187" s="107">
        <v>0.5</v>
      </c>
      <c r="E1187" s="108" t="s">
        <v>804</v>
      </c>
      <c r="F1187" s="104" t="s">
        <v>1132</v>
      </c>
      <c r="G1187" s="169">
        <v>22.2</v>
      </c>
      <c r="H1187" s="169"/>
      <c r="I1187" s="110">
        <v>11.1</v>
      </c>
    </row>
    <row r="1188" spans="1:9" ht="30.6" customHeight="1" thickBot="1" x14ac:dyDescent="0.25">
      <c r="A1188" s="113"/>
      <c r="B1188" s="168" t="s">
        <v>1129</v>
      </c>
      <c r="C1188" s="168"/>
      <c r="D1188" s="107">
        <v>0.5</v>
      </c>
      <c r="E1188" s="108" t="s">
        <v>804</v>
      </c>
      <c r="F1188" s="104" t="s">
        <v>1130</v>
      </c>
      <c r="G1188" s="169">
        <v>17.66</v>
      </c>
      <c r="H1188" s="169"/>
      <c r="I1188" s="110">
        <v>8.83</v>
      </c>
    </row>
    <row r="1189" spans="1:9" ht="15.2" customHeight="1" thickBot="1" x14ac:dyDescent="0.25">
      <c r="A1189" s="113"/>
      <c r="B1189" s="168" t="s">
        <v>1445</v>
      </c>
      <c r="C1189" s="168"/>
      <c r="D1189" s="107">
        <v>1</v>
      </c>
      <c r="E1189" s="108" t="s">
        <v>200</v>
      </c>
      <c r="F1189" s="104" t="s">
        <v>1446</v>
      </c>
      <c r="G1189" s="169">
        <v>58.44</v>
      </c>
      <c r="H1189" s="169"/>
      <c r="I1189" s="110">
        <v>58.44</v>
      </c>
    </row>
    <row r="1190" spans="1:9" ht="15.2" customHeight="1" thickBot="1" x14ac:dyDescent="0.25">
      <c r="A1190" s="113"/>
      <c r="B1190" s="168" t="s">
        <v>1406</v>
      </c>
      <c r="C1190" s="168"/>
      <c r="D1190" s="107">
        <v>0.6</v>
      </c>
      <c r="E1190" s="108" t="s">
        <v>161</v>
      </c>
      <c r="F1190" s="104" t="s">
        <v>1407</v>
      </c>
      <c r="G1190" s="169">
        <v>0.38</v>
      </c>
      <c r="H1190" s="169"/>
      <c r="I1190" s="110">
        <v>0.23</v>
      </c>
    </row>
    <row r="1191" spans="1:9" ht="15.2" customHeight="1" thickBot="1" x14ac:dyDescent="0.25">
      <c r="A1191" s="113"/>
      <c r="B1191" s="113"/>
      <c r="C1191" s="103"/>
      <c r="D1191" s="107">
        <v>31.25</v>
      </c>
      <c r="E1191" s="108" t="s">
        <v>798</v>
      </c>
      <c r="F1191" s="104" t="s">
        <v>799</v>
      </c>
      <c r="G1191" s="169">
        <v>78.599999999999994</v>
      </c>
      <c r="H1191" s="170"/>
      <c r="I1191" s="111">
        <v>24.56</v>
      </c>
    </row>
    <row r="1192" spans="1:9" ht="15.4" customHeight="1" thickBot="1" x14ac:dyDescent="0.25">
      <c r="A1192" s="113"/>
      <c r="B1192" s="113"/>
      <c r="C1192" s="103"/>
      <c r="D1192" s="103"/>
      <c r="E1192" s="103"/>
      <c r="F1192" s="171" t="s">
        <v>1042</v>
      </c>
      <c r="G1192" s="171"/>
      <c r="H1192" s="172">
        <v>103.16</v>
      </c>
      <c r="I1192" s="172"/>
    </row>
    <row r="1193" spans="1:9" ht="15.4" customHeight="1" thickBot="1" x14ac:dyDescent="0.25">
      <c r="A1193" s="178" t="s">
        <v>1447</v>
      </c>
      <c r="B1193" s="178"/>
      <c r="C1193" s="106" t="s">
        <v>200</v>
      </c>
      <c r="D1193" s="179" t="s">
        <v>508</v>
      </c>
      <c r="E1193" s="179"/>
      <c r="F1193" s="179"/>
      <c r="G1193" s="179"/>
      <c r="H1193" s="179"/>
      <c r="I1193" s="103"/>
    </row>
    <row r="1194" spans="1:9" ht="30.6" customHeight="1" thickBot="1" x14ac:dyDescent="0.25">
      <c r="A1194" s="113"/>
      <c r="B1194" s="168" t="s">
        <v>1129</v>
      </c>
      <c r="C1194" s="168"/>
      <c r="D1194" s="107">
        <v>0.5</v>
      </c>
      <c r="E1194" s="108" t="s">
        <v>804</v>
      </c>
      <c r="F1194" s="104" t="s">
        <v>1130</v>
      </c>
      <c r="G1194" s="169">
        <v>17.66</v>
      </c>
      <c r="H1194" s="169"/>
      <c r="I1194" s="110">
        <v>8.83</v>
      </c>
    </row>
    <row r="1195" spans="1:9" ht="30.6" customHeight="1" thickBot="1" x14ac:dyDescent="0.25">
      <c r="A1195" s="113"/>
      <c r="B1195" s="168" t="s">
        <v>1131</v>
      </c>
      <c r="C1195" s="168"/>
      <c r="D1195" s="107">
        <v>0.5</v>
      </c>
      <c r="E1195" s="108" t="s">
        <v>804</v>
      </c>
      <c r="F1195" s="104" t="s">
        <v>1132</v>
      </c>
      <c r="G1195" s="169">
        <v>22.2</v>
      </c>
      <c r="H1195" s="169"/>
      <c r="I1195" s="110">
        <v>11.1</v>
      </c>
    </row>
    <row r="1196" spans="1:9" ht="21.4" customHeight="1" thickBot="1" x14ac:dyDescent="0.25">
      <c r="A1196" s="113"/>
      <c r="B1196" s="168" t="s">
        <v>1448</v>
      </c>
      <c r="C1196" s="168"/>
      <c r="D1196" s="107">
        <v>1</v>
      </c>
      <c r="E1196" s="108" t="s">
        <v>200</v>
      </c>
      <c r="F1196" s="104" t="s">
        <v>508</v>
      </c>
      <c r="G1196" s="169">
        <v>84.61</v>
      </c>
      <c r="H1196" s="169"/>
      <c r="I1196" s="110">
        <v>84.61</v>
      </c>
    </row>
    <row r="1197" spans="1:9" ht="15.2" customHeight="1" thickBot="1" x14ac:dyDescent="0.25">
      <c r="A1197" s="113"/>
      <c r="B1197" s="168" t="s">
        <v>1406</v>
      </c>
      <c r="C1197" s="168"/>
      <c r="D1197" s="107">
        <v>0.6</v>
      </c>
      <c r="E1197" s="108" t="s">
        <v>161</v>
      </c>
      <c r="F1197" s="104" t="s">
        <v>1407</v>
      </c>
      <c r="G1197" s="169">
        <v>0.38</v>
      </c>
      <c r="H1197" s="169"/>
      <c r="I1197" s="110">
        <v>0.23</v>
      </c>
    </row>
    <row r="1198" spans="1:9" ht="15.2" customHeight="1" thickBot="1" x14ac:dyDescent="0.25">
      <c r="A1198" s="113"/>
      <c r="B1198" s="113"/>
      <c r="C1198" s="103"/>
      <c r="D1198" s="107">
        <v>31.25</v>
      </c>
      <c r="E1198" s="108" t="s">
        <v>798</v>
      </c>
      <c r="F1198" s="104" t="s">
        <v>799</v>
      </c>
      <c r="G1198" s="169">
        <v>104.77</v>
      </c>
      <c r="H1198" s="170"/>
      <c r="I1198" s="111">
        <v>32.74</v>
      </c>
    </row>
    <row r="1199" spans="1:9" ht="15.4" customHeight="1" thickBot="1" x14ac:dyDescent="0.25">
      <c r="A1199" s="113"/>
      <c r="B1199" s="113"/>
      <c r="C1199" s="103"/>
      <c r="D1199" s="103"/>
      <c r="E1199" s="103"/>
      <c r="F1199" s="171" t="s">
        <v>1042</v>
      </c>
      <c r="G1199" s="171"/>
      <c r="H1199" s="172">
        <v>137.51</v>
      </c>
      <c r="I1199" s="172"/>
    </row>
    <row r="1200" spans="1:9" ht="15.4" customHeight="1" thickBot="1" x14ac:dyDescent="0.25">
      <c r="A1200" s="178" t="s">
        <v>1449</v>
      </c>
      <c r="B1200" s="178"/>
      <c r="C1200" s="106" t="s">
        <v>200</v>
      </c>
      <c r="D1200" s="179" t="s">
        <v>511</v>
      </c>
      <c r="E1200" s="179"/>
      <c r="F1200" s="179"/>
      <c r="G1200" s="179"/>
      <c r="H1200" s="179"/>
      <c r="I1200" s="103"/>
    </row>
    <row r="1201" spans="1:9" ht="30.6" customHeight="1" thickBot="1" x14ac:dyDescent="0.25">
      <c r="A1201" s="113"/>
      <c r="B1201" s="168" t="s">
        <v>1131</v>
      </c>
      <c r="C1201" s="168"/>
      <c r="D1201" s="107">
        <v>0.5</v>
      </c>
      <c r="E1201" s="108" t="s">
        <v>804</v>
      </c>
      <c r="F1201" s="104" t="s">
        <v>1132</v>
      </c>
      <c r="G1201" s="169">
        <v>22.2</v>
      </c>
      <c r="H1201" s="169"/>
      <c r="I1201" s="110">
        <v>11.1</v>
      </c>
    </row>
    <row r="1202" spans="1:9" ht="30.6" customHeight="1" thickBot="1" x14ac:dyDescent="0.25">
      <c r="A1202" s="113"/>
      <c r="B1202" s="168" t="s">
        <v>1129</v>
      </c>
      <c r="C1202" s="168"/>
      <c r="D1202" s="107">
        <v>0.5</v>
      </c>
      <c r="E1202" s="108" t="s">
        <v>804</v>
      </c>
      <c r="F1202" s="104" t="s">
        <v>1130</v>
      </c>
      <c r="G1202" s="169">
        <v>17.66</v>
      </c>
      <c r="H1202" s="169"/>
      <c r="I1202" s="110">
        <v>8.83</v>
      </c>
    </row>
    <row r="1203" spans="1:9" ht="15.2" customHeight="1" thickBot="1" x14ac:dyDescent="0.25">
      <c r="A1203" s="113"/>
      <c r="B1203" s="168" t="s">
        <v>1406</v>
      </c>
      <c r="C1203" s="168"/>
      <c r="D1203" s="107">
        <v>0.56000000000000005</v>
      </c>
      <c r="E1203" s="108" t="s">
        <v>161</v>
      </c>
      <c r="F1203" s="104" t="s">
        <v>1407</v>
      </c>
      <c r="G1203" s="169">
        <v>0.38</v>
      </c>
      <c r="H1203" s="169"/>
      <c r="I1203" s="110">
        <v>0.21</v>
      </c>
    </row>
    <row r="1204" spans="1:9" ht="15.2" customHeight="1" thickBot="1" x14ac:dyDescent="0.25">
      <c r="A1204" s="113"/>
      <c r="B1204" s="168" t="s">
        <v>1450</v>
      </c>
      <c r="C1204" s="168"/>
      <c r="D1204" s="107">
        <v>1</v>
      </c>
      <c r="E1204" s="108" t="s">
        <v>200</v>
      </c>
      <c r="F1204" s="104" t="s">
        <v>1451</v>
      </c>
      <c r="G1204" s="169">
        <v>56.82</v>
      </c>
      <c r="H1204" s="169"/>
      <c r="I1204" s="110">
        <v>56.82</v>
      </c>
    </row>
    <row r="1205" spans="1:9" ht="15.2" customHeight="1" thickBot="1" x14ac:dyDescent="0.25">
      <c r="A1205" s="113"/>
      <c r="B1205" s="113"/>
      <c r="C1205" s="103"/>
      <c r="D1205" s="107">
        <v>31.25</v>
      </c>
      <c r="E1205" s="108" t="s">
        <v>798</v>
      </c>
      <c r="F1205" s="104" t="s">
        <v>799</v>
      </c>
      <c r="G1205" s="169">
        <v>76.959999999999994</v>
      </c>
      <c r="H1205" s="170"/>
      <c r="I1205" s="111">
        <v>24.05</v>
      </c>
    </row>
    <row r="1206" spans="1:9" ht="15.4" customHeight="1" thickBot="1" x14ac:dyDescent="0.25">
      <c r="A1206" s="113"/>
      <c r="B1206" s="113"/>
      <c r="C1206" s="103"/>
      <c r="D1206" s="103"/>
      <c r="E1206" s="103"/>
      <c r="F1206" s="171" t="s">
        <v>1042</v>
      </c>
      <c r="G1206" s="171"/>
      <c r="H1206" s="172">
        <v>101.01</v>
      </c>
      <c r="I1206" s="172"/>
    </row>
    <row r="1207" spans="1:9" ht="15.4" customHeight="1" thickBot="1" x14ac:dyDescent="0.25">
      <c r="A1207" s="178" t="s">
        <v>1452</v>
      </c>
      <c r="B1207" s="178"/>
      <c r="C1207" s="106" t="s">
        <v>200</v>
      </c>
      <c r="D1207" s="179" t="s">
        <v>514</v>
      </c>
      <c r="E1207" s="179"/>
      <c r="F1207" s="179"/>
      <c r="G1207" s="179"/>
      <c r="H1207" s="179"/>
      <c r="I1207" s="103"/>
    </row>
    <row r="1208" spans="1:9" ht="30.6" customHeight="1" thickBot="1" x14ac:dyDescent="0.25">
      <c r="A1208" s="113"/>
      <c r="B1208" s="168" t="s">
        <v>1131</v>
      </c>
      <c r="C1208" s="168"/>
      <c r="D1208" s="107">
        <v>0.3</v>
      </c>
      <c r="E1208" s="108" t="s">
        <v>804</v>
      </c>
      <c r="F1208" s="104" t="s">
        <v>1132</v>
      </c>
      <c r="G1208" s="169">
        <v>22.2</v>
      </c>
      <c r="H1208" s="169"/>
      <c r="I1208" s="110">
        <v>6.66</v>
      </c>
    </row>
    <row r="1209" spans="1:9" ht="30.6" customHeight="1" thickBot="1" x14ac:dyDescent="0.25">
      <c r="A1209" s="113"/>
      <c r="B1209" s="168" t="s">
        <v>1129</v>
      </c>
      <c r="C1209" s="168"/>
      <c r="D1209" s="107">
        <v>0.3</v>
      </c>
      <c r="E1209" s="108" t="s">
        <v>804</v>
      </c>
      <c r="F1209" s="104" t="s">
        <v>1130</v>
      </c>
      <c r="G1209" s="169">
        <v>17.66</v>
      </c>
      <c r="H1209" s="169"/>
      <c r="I1209" s="110">
        <v>5.3</v>
      </c>
    </row>
    <row r="1210" spans="1:9" ht="15.2" customHeight="1" thickBot="1" x14ac:dyDescent="0.25">
      <c r="A1210" s="113"/>
      <c r="B1210" s="168" t="s">
        <v>1453</v>
      </c>
      <c r="C1210" s="168"/>
      <c r="D1210" s="107">
        <v>1</v>
      </c>
      <c r="E1210" s="108" t="s">
        <v>200</v>
      </c>
      <c r="F1210" s="104" t="s">
        <v>514</v>
      </c>
      <c r="G1210" s="169">
        <v>209.16</v>
      </c>
      <c r="H1210" s="169"/>
      <c r="I1210" s="110">
        <v>209.16</v>
      </c>
    </row>
    <row r="1211" spans="1:9" ht="15.2" customHeight="1" thickBot="1" x14ac:dyDescent="0.25">
      <c r="A1211" s="113"/>
      <c r="B1211" s="168" t="s">
        <v>1136</v>
      </c>
      <c r="C1211" s="168"/>
      <c r="D1211" s="107">
        <v>0.01</v>
      </c>
      <c r="E1211" s="108" t="s">
        <v>1137</v>
      </c>
      <c r="F1211" s="104" t="s">
        <v>1138</v>
      </c>
      <c r="G1211" s="169">
        <v>8.64</v>
      </c>
      <c r="H1211" s="169"/>
      <c r="I1211" s="110">
        <v>0.09</v>
      </c>
    </row>
    <row r="1212" spans="1:9" ht="15.2" customHeight="1" thickBot="1" x14ac:dyDescent="0.25">
      <c r="A1212" s="113"/>
      <c r="B1212" s="113"/>
      <c r="C1212" s="103"/>
      <c r="D1212" s="107">
        <v>31.25</v>
      </c>
      <c r="E1212" s="108" t="s">
        <v>798</v>
      </c>
      <c r="F1212" s="104" t="s">
        <v>799</v>
      </c>
      <c r="G1212" s="169">
        <v>221.21</v>
      </c>
      <c r="H1212" s="170"/>
      <c r="I1212" s="111">
        <v>69.13</v>
      </c>
    </row>
    <row r="1213" spans="1:9" ht="15.4" customHeight="1" thickBot="1" x14ac:dyDescent="0.25">
      <c r="A1213" s="113"/>
      <c r="B1213" s="113"/>
      <c r="C1213" s="103"/>
      <c r="D1213" s="103"/>
      <c r="E1213" s="103"/>
      <c r="F1213" s="171" t="s">
        <v>1042</v>
      </c>
      <c r="G1213" s="171"/>
      <c r="H1213" s="172">
        <v>290.33999999999997</v>
      </c>
      <c r="I1213" s="172"/>
    </row>
    <row r="1214" spans="1:9" ht="15.4" customHeight="1" thickBot="1" x14ac:dyDescent="0.25">
      <c r="A1214" s="178" t="s">
        <v>1454</v>
      </c>
      <c r="B1214" s="178"/>
      <c r="C1214" s="106" t="s">
        <v>200</v>
      </c>
      <c r="D1214" s="179" t="s">
        <v>517</v>
      </c>
      <c r="E1214" s="179"/>
      <c r="F1214" s="179"/>
      <c r="G1214" s="179"/>
      <c r="H1214" s="179"/>
      <c r="I1214" s="103"/>
    </row>
    <row r="1215" spans="1:9" ht="30.6" customHeight="1" thickBot="1" x14ac:dyDescent="0.25">
      <c r="A1215" s="113"/>
      <c r="B1215" s="168" t="s">
        <v>1131</v>
      </c>
      <c r="C1215" s="168"/>
      <c r="D1215" s="107">
        <v>2.5</v>
      </c>
      <c r="E1215" s="108" t="s">
        <v>804</v>
      </c>
      <c r="F1215" s="104" t="s">
        <v>1132</v>
      </c>
      <c r="G1215" s="169">
        <v>22.2</v>
      </c>
      <c r="H1215" s="169"/>
      <c r="I1215" s="110">
        <v>55.5</v>
      </c>
    </row>
    <row r="1216" spans="1:9" ht="30.6" customHeight="1" thickBot="1" x14ac:dyDescent="0.25">
      <c r="A1216" s="113"/>
      <c r="B1216" s="168" t="s">
        <v>1129</v>
      </c>
      <c r="C1216" s="168"/>
      <c r="D1216" s="107">
        <v>2.5</v>
      </c>
      <c r="E1216" s="108" t="s">
        <v>804</v>
      </c>
      <c r="F1216" s="104" t="s">
        <v>1130</v>
      </c>
      <c r="G1216" s="169">
        <v>17.66</v>
      </c>
      <c r="H1216" s="169"/>
      <c r="I1216" s="110">
        <v>44.15</v>
      </c>
    </row>
    <row r="1217" spans="1:9" ht="21.4" customHeight="1" thickBot="1" x14ac:dyDescent="0.25">
      <c r="A1217" s="113"/>
      <c r="B1217" s="168" t="s">
        <v>1455</v>
      </c>
      <c r="C1217" s="168"/>
      <c r="D1217" s="107">
        <v>1</v>
      </c>
      <c r="E1217" s="108" t="s">
        <v>200</v>
      </c>
      <c r="F1217" s="104" t="s">
        <v>1456</v>
      </c>
      <c r="G1217" s="169">
        <v>143.4</v>
      </c>
      <c r="H1217" s="169"/>
      <c r="I1217" s="110">
        <v>143.4</v>
      </c>
    </row>
    <row r="1218" spans="1:9" ht="15.2" customHeight="1" thickBot="1" x14ac:dyDescent="0.25">
      <c r="A1218" s="113"/>
      <c r="B1218" s="168" t="s">
        <v>1457</v>
      </c>
      <c r="C1218" s="168"/>
      <c r="D1218" s="107">
        <v>1</v>
      </c>
      <c r="E1218" s="108" t="s">
        <v>200</v>
      </c>
      <c r="F1218" s="104" t="s">
        <v>1458</v>
      </c>
      <c r="G1218" s="169">
        <v>406.94</v>
      </c>
      <c r="H1218" s="169"/>
      <c r="I1218" s="110">
        <v>406.94</v>
      </c>
    </row>
    <row r="1219" spans="1:9" ht="15.2" customHeight="1" thickBot="1" x14ac:dyDescent="0.25">
      <c r="A1219" s="113"/>
      <c r="B1219" s="168" t="s">
        <v>1406</v>
      </c>
      <c r="C1219" s="168"/>
      <c r="D1219" s="107">
        <v>2.4</v>
      </c>
      <c r="E1219" s="108" t="s">
        <v>161</v>
      </c>
      <c r="F1219" s="104" t="s">
        <v>1407</v>
      </c>
      <c r="G1219" s="169">
        <v>0.38</v>
      </c>
      <c r="H1219" s="169"/>
      <c r="I1219" s="110">
        <v>0.91</v>
      </c>
    </row>
    <row r="1220" spans="1:9" ht="15.2" customHeight="1" thickBot="1" x14ac:dyDescent="0.25">
      <c r="A1220" s="113"/>
      <c r="B1220" s="113"/>
      <c r="C1220" s="103"/>
      <c r="D1220" s="107">
        <v>31.25</v>
      </c>
      <c r="E1220" s="108" t="s">
        <v>798</v>
      </c>
      <c r="F1220" s="104" t="s">
        <v>799</v>
      </c>
      <c r="G1220" s="169">
        <v>650.9</v>
      </c>
      <c r="H1220" s="170"/>
      <c r="I1220" s="111">
        <v>203.41</v>
      </c>
    </row>
    <row r="1221" spans="1:9" ht="15.4" customHeight="1" thickBot="1" x14ac:dyDescent="0.25">
      <c r="A1221" s="113"/>
      <c r="B1221" s="113"/>
      <c r="C1221" s="103"/>
      <c r="D1221" s="103"/>
      <c r="E1221" s="103"/>
      <c r="F1221" s="171" t="s">
        <v>1042</v>
      </c>
      <c r="G1221" s="171"/>
      <c r="H1221" s="172">
        <v>854.31</v>
      </c>
      <c r="I1221" s="172"/>
    </row>
    <row r="1222" spans="1:9" ht="15.4" customHeight="1" thickBot="1" x14ac:dyDescent="0.25">
      <c r="A1222" s="178" t="s">
        <v>1459</v>
      </c>
      <c r="B1222" s="178"/>
      <c r="C1222" s="106" t="s">
        <v>200</v>
      </c>
      <c r="D1222" s="179" t="s">
        <v>520</v>
      </c>
      <c r="E1222" s="179"/>
      <c r="F1222" s="179"/>
      <c r="G1222" s="179"/>
      <c r="H1222" s="179"/>
      <c r="I1222" s="103"/>
    </row>
    <row r="1223" spans="1:9" ht="30.6" customHeight="1" thickBot="1" x14ac:dyDescent="0.25">
      <c r="A1223" s="113"/>
      <c r="B1223" s="168" t="s">
        <v>1131</v>
      </c>
      <c r="C1223" s="168"/>
      <c r="D1223" s="107">
        <v>1.5</v>
      </c>
      <c r="E1223" s="108" t="s">
        <v>804</v>
      </c>
      <c r="F1223" s="104" t="s">
        <v>1132</v>
      </c>
      <c r="G1223" s="169">
        <v>22.2</v>
      </c>
      <c r="H1223" s="169"/>
      <c r="I1223" s="110">
        <v>33.299999999999997</v>
      </c>
    </row>
    <row r="1224" spans="1:9" ht="21.4" customHeight="1" thickBot="1" x14ac:dyDescent="0.25">
      <c r="A1224" s="113"/>
      <c r="B1224" s="168" t="s">
        <v>879</v>
      </c>
      <c r="C1224" s="168"/>
      <c r="D1224" s="107">
        <v>1.5</v>
      </c>
      <c r="E1224" s="108" t="s">
        <v>804</v>
      </c>
      <c r="F1224" s="104" t="s">
        <v>880</v>
      </c>
      <c r="G1224" s="169">
        <v>22.8</v>
      </c>
      <c r="H1224" s="169"/>
      <c r="I1224" s="110">
        <v>34.200000000000003</v>
      </c>
    </row>
    <row r="1225" spans="1:9" ht="30.6" customHeight="1" thickBot="1" x14ac:dyDescent="0.25">
      <c r="A1225" s="113"/>
      <c r="B1225" s="168" t="s">
        <v>1129</v>
      </c>
      <c r="C1225" s="168"/>
      <c r="D1225" s="107">
        <v>2</v>
      </c>
      <c r="E1225" s="108" t="s">
        <v>804</v>
      </c>
      <c r="F1225" s="104" t="s">
        <v>1130</v>
      </c>
      <c r="G1225" s="169">
        <v>17.66</v>
      </c>
      <c r="H1225" s="169"/>
      <c r="I1225" s="110">
        <v>35.32</v>
      </c>
    </row>
    <row r="1226" spans="1:9" ht="15.2" customHeight="1" thickBot="1" x14ac:dyDescent="0.25">
      <c r="A1226" s="113"/>
      <c r="B1226" s="168" t="s">
        <v>1460</v>
      </c>
      <c r="C1226" s="168"/>
      <c r="D1226" s="107">
        <v>1</v>
      </c>
      <c r="E1226" s="108" t="s">
        <v>200</v>
      </c>
      <c r="F1226" s="104" t="s">
        <v>1461</v>
      </c>
      <c r="G1226" s="169">
        <v>145.27000000000001</v>
      </c>
      <c r="H1226" s="169"/>
      <c r="I1226" s="110">
        <v>145.27000000000001</v>
      </c>
    </row>
    <row r="1227" spans="1:9" ht="21.4" customHeight="1" thickBot="1" x14ac:dyDescent="0.25">
      <c r="A1227" s="113"/>
      <c r="B1227" s="168" t="s">
        <v>1462</v>
      </c>
      <c r="C1227" s="168"/>
      <c r="D1227" s="107">
        <v>1</v>
      </c>
      <c r="E1227" s="108" t="s">
        <v>200</v>
      </c>
      <c r="F1227" s="104" t="s">
        <v>1463</v>
      </c>
      <c r="G1227" s="169">
        <v>4113.5200000000004</v>
      </c>
      <c r="H1227" s="169"/>
      <c r="I1227" s="110">
        <v>4113.5200000000004</v>
      </c>
    </row>
    <row r="1228" spans="1:9" ht="15.2" customHeight="1" thickBot="1" x14ac:dyDescent="0.25">
      <c r="A1228" s="113"/>
      <c r="B1228" s="168" t="s">
        <v>1464</v>
      </c>
      <c r="C1228" s="168"/>
      <c r="D1228" s="107">
        <v>4</v>
      </c>
      <c r="E1228" s="108" t="s">
        <v>200</v>
      </c>
      <c r="F1228" s="104" t="s">
        <v>1465</v>
      </c>
      <c r="G1228" s="169">
        <v>70.03</v>
      </c>
      <c r="H1228" s="169"/>
      <c r="I1228" s="110">
        <v>280.12</v>
      </c>
    </row>
    <row r="1229" spans="1:9" ht="15.2" customHeight="1" thickBot="1" x14ac:dyDescent="0.25">
      <c r="A1229" s="113"/>
      <c r="B1229" s="168" t="s">
        <v>1406</v>
      </c>
      <c r="C1229" s="168"/>
      <c r="D1229" s="107">
        <v>3</v>
      </c>
      <c r="E1229" s="108" t="s">
        <v>161</v>
      </c>
      <c r="F1229" s="104" t="s">
        <v>1407</v>
      </c>
      <c r="G1229" s="169">
        <v>0.38</v>
      </c>
      <c r="H1229" s="169"/>
      <c r="I1229" s="110">
        <v>1.1399999999999999</v>
      </c>
    </row>
    <row r="1230" spans="1:9" ht="15.2" customHeight="1" thickBot="1" x14ac:dyDescent="0.25">
      <c r="A1230" s="113"/>
      <c r="B1230" s="113"/>
      <c r="C1230" s="103"/>
      <c r="D1230" s="107">
        <v>31.25</v>
      </c>
      <c r="E1230" s="108" t="s">
        <v>798</v>
      </c>
      <c r="F1230" s="104" t="s">
        <v>799</v>
      </c>
      <c r="G1230" s="169">
        <v>4642.87</v>
      </c>
      <c r="H1230" s="170"/>
      <c r="I1230" s="111">
        <v>1450.9</v>
      </c>
    </row>
    <row r="1231" spans="1:9" ht="15.4" customHeight="1" thickBot="1" x14ac:dyDescent="0.25">
      <c r="A1231" s="113"/>
      <c r="B1231" s="113"/>
      <c r="C1231" s="103"/>
      <c r="D1231" s="103"/>
      <c r="E1231" s="103"/>
      <c r="F1231" s="171" t="s">
        <v>1042</v>
      </c>
      <c r="G1231" s="171"/>
      <c r="H1231" s="172">
        <v>6093.77</v>
      </c>
      <c r="I1231" s="172"/>
    </row>
    <row r="1232" spans="1:9" ht="15.4" customHeight="1" thickBot="1" x14ac:dyDescent="0.25">
      <c r="A1232" s="178" t="s">
        <v>1466</v>
      </c>
      <c r="B1232" s="178"/>
      <c r="C1232" s="106" t="s">
        <v>200</v>
      </c>
      <c r="D1232" s="179" t="s">
        <v>523</v>
      </c>
      <c r="E1232" s="179"/>
      <c r="F1232" s="179"/>
      <c r="G1232" s="179"/>
      <c r="H1232" s="179"/>
      <c r="I1232" s="103"/>
    </row>
    <row r="1233" spans="1:9" ht="21.4" customHeight="1" thickBot="1" x14ac:dyDescent="0.25">
      <c r="A1233" s="113"/>
      <c r="B1233" s="168" t="s">
        <v>950</v>
      </c>
      <c r="C1233" s="168"/>
      <c r="D1233" s="107">
        <v>0.2</v>
      </c>
      <c r="E1233" s="108" t="s">
        <v>804</v>
      </c>
      <c r="F1233" s="104" t="s">
        <v>951</v>
      </c>
      <c r="G1233" s="169">
        <v>18.21</v>
      </c>
      <c r="H1233" s="169"/>
      <c r="I1233" s="110">
        <v>3.64</v>
      </c>
    </row>
    <row r="1234" spans="1:9" ht="21.4" customHeight="1" thickBot="1" x14ac:dyDescent="0.25">
      <c r="A1234" s="113"/>
      <c r="B1234" s="168" t="s">
        <v>879</v>
      </c>
      <c r="C1234" s="168"/>
      <c r="D1234" s="107">
        <v>0.2</v>
      </c>
      <c r="E1234" s="108" t="s">
        <v>804</v>
      </c>
      <c r="F1234" s="104" t="s">
        <v>880</v>
      </c>
      <c r="G1234" s="169">
        <v>22.8</v>
      </c>
      <c r="H1234" s="169"/>
      <c r="I1234" s="110">
        <v>4.5599999999999996</v>
      </c>
    </row>
    <row r="1235" spans="1:9" ht="15.2" customHeight="1" thickBot="1" x14ac:dyDescent="0.25">
      <c r="A1235" s="113"/>
      <c r="B1235" s="168" t="s">
        <v>1467</v>
      </c>
      <c r="C1235" s="168"/>
      <c r="D1235" s="107">
        <v>1</v>
      </c>
      <c r="E1235" s="108" t="s">
        <v>200</v>
      </c>
      <c r="F1235" s="104" t="s">
        <v>1468</v>
      </c>
      <c r="G1235" s="169">
        <v>60.88</v>
      </c>
      <c r="H1235" s="169"/>
      <c r="I1235" s="110">
        <v>60.88</v>
      </c>
    </row>
    <row r="1236" spans="1:9" ht="15.2" customHeight="1" thickBot="1" x14ac:dyDescent="0.25">
      <c r="A1236" s="113"/>
      <c r="B1236" s="113"/>
      <c r="C1236" s="103"/>
      <c r="D1236" s="107">
        <v>31.25</v>
      </c>
      <c r="E1236" s="108" t="s">
        <v>798</v>
      </c>
      <c r="F1236" s="104" t="s">
        <v>799</v>
      </c>
      <c r="G1236" s="169">
        <v>69.08</v>
      </c>
      <c r="H1236" s="170"/>
      <c r="I1236" s="111">
        <v>21.59</v>
      </c>
    </row>
    <row r="1237" spans="1:9" ht="15.4" customHeight="1" thickBot="1" x14ac:dyDescent="0.25">
      <c r="A1237" s="113"/>
      <c r="B1237" s="113"/>
      <c r="C1237" s="103"/>
      <c r="D1237" s="103"/>
      <c r="E1237" s="103"/>
      <c r="F1237" s="171" t="s">
        <v>1042</v>
      </c>
      <c r="G1237" s="171"/>
      <c r="H1237" s="172">
        <v>90.67</v>
      </c>
      <c r="I1237" s="172"/>
    </row>
    <row r="1238" spans="1:9" ht="15.4" customHeight="1" thickBot="1" x14ac:dyDescent="0.25">
      <c r="A1238" s="178" t="s">
        <v>1469</v>
      </c>
      <c r="B1238" s="178"/>
      <c r="C1238" s="106" t="s">
        <v>200</v>
      </c>
      <c r="D1238" s="179" t="s">
        <v>526</v>
      </c>
      <c r="E1238" s="179"/>
      <c r="F1238" s="179"/>
      <c r="G1238" s="179"/>
      <c r="H1238" s="179"/>
      <c r="I1238" s="103"/>
    </row>
    <row r="1239" spans="1:9" ht="21.4" customHeight="1" thickBot="1" x14ac:dyDescent="0.25">
      <c r="A1239" s="113"/>
      <c r="B1239" s="168" t="s">
        <v>950</v>
      </c>
      <c r="C1239" s="168"/>
      <c r="D1239" s="107">
        <v>0.4</v>
      </c>
      <c r="E1239" s="108" t="s">
        <v>804</v>
      </c>
      <c r="F1239" s="104" t="s">
        <v>951</v>
      </c>
      <c r="G1239" s="169">
        <v>18.21</v>
      </c>
      <c r="H1239" s="169"/>
      <c r="I1239" s="110">
        <v>7.28</v>
      </c>
    </row>
    <row r="1240" spans="1:9" ht="21.4" customHeight="1" thickBot="1" x14ac:dyDescent="0.25">
      <c r="A1240" s="113"/>
      <c r="B1240" s="168" t="s">
        <v>879</v>
      </c>
      <c r="C1240" s="168"/>
      <c r="D1240" s="107">
        <v>0.4</v>
      </c>
      <c r="E1240" s="108" t="s">
        <v>804</v>
      </c>
      <c r="F1240" s="104" t="s">
        <v>880</v>
      </c>
      <c r="G1240" s="169">
        <v>22.8</v>
      </c>
      <c r="H1240" s="169"/>
      <c r="I1240" s="110">
        <v>9.1199999999999992</v>
      </c>
    </row>
    <row r="1241" spans="1:9" ht="15.2" customHeight="1" thickBot="1" x14ac:dyDescent="0.25">
      <c r="A1241" s="113"/>
      <c r="B1241" s="168" t="s">
        <v>1470</v>
      </c>
      <c r="C1241" s="168"/>
      <c r="D1241" s="107">
        <v>1</v>
      </c>
      <c r="E1241" s="108" t="s">
        <v>200</v>
      </c>
      <c r="F1241" s="104" t="s">
        <v>1471</v>
      </c>
      <c r="G1241" s="169">
        <v>74.3</v>
      </c>
      <c r="H1241" s="169"/>
      <c r="I1241" s="110">
        <v>74.3</v>
      </c>
    </row>
    <row r="1242" spans="1:9" ht="15.2" customHeight="1" thickBot="1" x14ac:dyDescent="0.25">
      <c r="A1242" s="113"/>
      <c r="B1242" s="113"/>
      <c r="C1242" s="103"/>
      <c r="D1242" s="107">
        <v>31.25</v>
      </c>
      <c r="E1242" s="108" t="s">
        <v>798</v>
      </c>
      <c r="F1242" s="104" t="s">
        <v>799</v>
      </c>
      <c r="G1242" s="169">
        <v>90.7</v>
      </c>
      <c r="H1242" s="170"/>
      <c r="I1242" s="111">
        <v>28.34</v>
      </c>
    </row>
    <row r="1243" spans="1:9" ht="15.4" customHeight="1" thickBot="1" x14ac:dyDescent="0.25">
      <c r="A1243" s="113"/>
      <c r="B1243" s="113"/>
      <c r="C1243" s="103"/>
      <c r="D1243" s="103"/>
      <c r="E1243" s="103"/>
      <c r="F1243" s="171" t="s">
        <v>1042</v>
      </c>
      <c r="G1243" s="171"/>
      <c r="H1243" s="172">
        <v>119.04</v>
      </c>
      <c r="I1243" s="172"/>
    </row>
    <row r="1244" spans="1:9" ht="15.4" customHeight="1" thickBot="1" x14ac:dyDescent="0.25">
      <c r="A1244" s="178" t="s">
        <v>1472</v>
      </c>
      <c r="B1244" s="178"/>
      <c r="C1244" s="106" t="s">
        <v>200</v>
      </c>
      <c r="D1244" s="179" t="s">
        <v>529</v>
      </c>
      <c r="E1244" s="179"/>
      <c r="F1244" s="179"/>
      <c r="G1244" s="179"/>
      <c r="H1244" s="179"/>
      <c r="I1244" s="103"/>
    </row>
    <row r="1245" spans="1:9" ht="21.4" customHeight="1" thickBot="1" x14ac:dyDescent="0.25">
      <c r="A1245" s="113"/>
      <c r="B1245" s="168" t="s">
        <v>1473</v>
      </c>
      <c r="C1245" s="168"/>
      <c r="D1245" s="107">
        <v>1</v>
      </c>
      <c r="E1245" s="108" t="s">
        <v>200</v>
      </c>
      <c r="F1245" s="104" t="s">
        <v>529</v>
      </c>
      <c r="G1245" s="169">
        <v>18.32</v>
      </c>
      <c r="H1245" s="169"/>
      <c r="I1245" s="110">
        <v>18.32</v>
      </c>
    </row>
    <row r="1246" spans="1:9" ht="15.2" customHeight="1" thickBot="1" x14ac:dyDescent="0.25">
      <c r="A1246" s="113"/>
      <c r="B1246" s="113"/>
      <c r="C1246" s="103"/>
      <c r="D1246" s="107">
        <v>31.25</v>
      </c>
      <c r="E1246" s="108" t="s">
        <v>798</v>
      </c>
      <c r="F1246" s="104" t="s">
        <v>799</v>
      </c>
      <c r="G1246" s="169">
        <v>18.32</v>
      </c>
      <c r="H1246" s="170"/>
      <c r="I1246" s="111">
        <v>5.73</v>
      </c>
    </row>
    <row r="1247" spans="1:9" ht="15.4" customHeight="1" thickBot="1" x14ac:dyDescent="0.25">
      <c r="A1247" s="113"/>
      <c r="B1247" s="113"/>
      <c r="C1247" s="103"/>
      <c r="D1247" s="103"/>
      <c r="E1247" s="103"/>
      <c r="F1247" s="171" t="s">
        <v>1042</v>
      </c>
      <c r="G1247" s="171"/>
      <c r="H1247" s="172">
        <v>24.05</v>
      </c>
      <c r="I1247" s="172"/>
    </row>
    <row r="1248" spans="1:9" ht="22.15" customHeight="1" thickBot="1" x14ac:dyDescent="0.25">
      <c r="A1248" s="178" t="s">
        <v>1474</v>
      </c>
      <c r="B1248" s="178"/>
      <c r="C1248" s="106" t="s">
        <v>200</v>
      </c>
      <c r="D1248" s="179" t="s">
        <v>532</v>
      </c>
      <c r="E1248" s="179"/>
      <c r="F1248" s="179"/>
      <c r="G1248" s="179"/>
      <c r="H1248" s="179"/>
      <c r="I1248" s="103"/>
    </row>
    <row r="1249" spans="1:9" ht="30.6" customHeight="1" thickBot="1" x14ac:dyDescent="0.25">
      <c r="A1249" s="113"/>
      <c r="B1249" s="168" t="s">
        <v>1150</v>
      </c>
      <c r="C1249" s="168"/>
      <c r="D1249" s="107">
        <v>0.94850000000000001</v>
      </c>
      <c r="E1249" s="108" t="s">
        <v>804</v>
      </c>
      <c r="F1249" s="104" t="s">
        <v>1132</v>
      </c>
      <c r="G1249" s="169">
        <v>23</v>
      </c>
      <c r="H1249" s="169"/>
      <c r="I1249" s="110">
        <v>21.82</v>
      </c>
    </row>
    <row r="1250" spans="1:9" ht="21.4" customHeight="1" thickBot="1" x14ac:dyDescent="0.25">
      <c r="A1250" s="113"/>
      <c r="B1250" s="168" t="s">
        <v>862</v>
      </c>
      <c r="C1250" s="168"/>
      <c r="D1250" s="107">
        <v>0.29880000000000001</v>
      </c>
      <c r="E1250" s="108" t="s">
        <v>804</v>
      </c>
      <c r="F1250" s="104" t="s">
        <v>812</v>
      </c>
      <c r="G1250" s="169">
        <v>19.059999999999999</v>
      </c>
      <c r="H1250" s="169"/>
      <c r="I1250" s="110">
        <v>5.7</v>
      </c>
    </row>
    <row r="1251" spans="1:9" ht="49.15" customHeight="1" thickBot="1" x14ac:dyDescent="0.25">
      <c r="A1251" s="113"/>
      <c r="B1251" s="168" t="s">
        <v>1475</v>
      </c>
      <c r="C1251" s="168"/>
      <c r="D1251" s="107">
        <v>6</v>
      </c>
      <c r="E1251" s="108" t="s">
        <v>200</v>
      </c>
      <c r="F1251" s="104" t="s">
        <v>1476</v>
      </c>
      <c r="G1251" s="169">
        <v>18.02</v>
      </c>
      <c r="H1251" s="169"/>
      <c r="I1251" s="110">
        <v>108.12</v>
      </c>
    </row>
    <row r="1252" spans="1:9" ht="30.6" customHeight="1" thickBot="1" x14ac:dyDescent="0.25">
      <c r="A1252" s="113"/>
      <c r="B1252" s="168" t="s">
        <v>1477</v>
      </c>
      <c r="C1252" s="168"/>
      <c r="D1252" s="107">
        <v>1</v>
      </c>
      <c r="E1252" s="108" t="s">
        <v>200</v>
      </c>
      <c r="F1252" s="104" t="s">
        <v>1478</v>
      </c>
      <c r="G1252" s="169">
        <v>197.93</v>
      </c>
      <c r="H1252" s="169"/>
      <c r="I1252" s="110">
        <v>197.93</v>
      </c>
    </row>
    <row r="1253" spans="1:9" ht="15.2" customHeight="1" thickBot="1" x14ac:dyDescent="0.25">
      <c r="A1253" s="113"/>
      <c r="B1253" s="113"/>
      <c r="C1253" s="103"/>
      <c r="D1253" s="107">
        <v>31.25</v>
      </c>
      <c r="E1253" s="108" t="s">
        <v>798</v>
      </c>
      <c r="F1253" s="104" t="s">
        <v>799</v>
      </c>
      <c r="G1253" s="169">
        <v>333.57</v>
      </c>
      <c r="H1253" s="170"/>
      <c r="I1253" s="111">
        <v>104.24</v>
      </c>
    </row>
    <row r="1254" spans="1:9" ht="15.4" customHeight="1" thickBot="1" x14ac:dyDescent="0.25">
      <c r="A1254" s="113"/>
      <c r="B1254" s="113"/>
      <c r="C1254" s="103"/>
      <c r="D1254" s="103"/>
      <c r="E1254" s="103"/>
      <c r="F1254" s="171" t="s">
        <v>1042</v>
      </c>
      <c r="G1254" s="171"/>
      <c r="H1254" s="172">
        <v>437.81</v>
      </c>
      <c r="I1254" s="172"/>
    </row>
    <row r="1255" spans="1:9" ht="22.15" customHeight="1" thickBot="1" x14ac:dyDescent="0.25">
      <c r="A1255" s="178" t="s">
        <v>1479</v>
      </c>
      <c r="B1255" s="178"/>
      <c r="C1255" s="106" t="s">
        <v>200</v>
      </c>
      <c r="D1255" s="179" t="s">
        <v>535</v>
      </c>
      <c r="E1255" s="179"/>
      <c r="F1255" s="179"/>
      <c r="G1255" s="179"/>
      <c r="H1255" s="179"/>
      <c r="I1255" s="103"/>
    </row>
    <row r="1256" spans="1:9" ht="30.6" customHeight="1" thickBot="1" x14ac:dyDescent="0.25">
      <c r="A1256" s="113"/>
      <c r="B1256" s="168" t="s">
        <v>1150</v>
      </c>
      <c r="C1256" s="168"/>
      <c r="D1256" s="107">
        <v>0.94850000000000001</v>
      </c>
      <c r="E1256" s="108" t="s">
        <v>804</v>
      </c>
      <c r="F1256" s="104" t="s">
        <v>1132</v>
      </c>
      <c r="G1256" s="169">
        <v>23</v>
      </c>
      <c r="H1256" s="169"/>
      <c r="I1256" s="110">
        <v>21.82</v>
      </c>
    </row>
    <row r="1257" spans="1:9" ht="21.4" customHeight="1" thickBot="1" x14ac:dyDescent="0.25">
      <c r="A1257" s="113"/>
      <c r="B1257" s="168" t="s">
        <v>862</v>
      </c>
      <c r="C1257" s="168"/>
      <c r="D1257" s="107">
        <v>0.29880000000000001</v>
      </c>
      <c r="E1257" s="108" t="s">
        <v>804</v>
      </c>
      <c r="F1257" s="104" t="s">
        <v>812</v>
      </c>
      <c r="G1257" s="169">
        <v>19.059999999999999</v>
      </c>
      <c r="H1257" s="169"/>
      <c r="I1257" s="110">
        <v>5.7</v>
      </c>
    </row>
    <row r="1258" spans="1:9" ht="49.15" customHeight="1" thickBot="1" x14ac:dyDescent="0.25">
      <c r="A1258" s="113"/>
      <c r="B1258" s="168" t="s">
        <v>1475</v>
      </c>
      <c r="C1258" s="168"/>
      <c r="D1258" s="107">
        <v>6</v>
      </c>
      <c r="E1258" s="108" t="s">
        <v>200</v>
      </c>
      <c r="F1258" s="104" t="s">
        <v>1476</v>
      </c>
      <c r="G1258" s="169">
        <v>18.02</v>
      </c>
      <c r="H1258" s="169"/>
      <c r="I1258" s="110">
        <v>108.12</v>
      </c>
    </row>
    <row r="1259" spans="1:9" ht="30.6" customHeight="1" thickBot="1" x14ac:dyDescent="0.25">
      <c r="A1259" s="113"/>
      <c r="B1259" s="168" t="s">
        <v>1480</v>
      </c>
      <c r="C1259" s="168"/>
      <c r="D1259" s="107">
        <v>1</v>
      </c>
      <c r="E1259" s="108" t="s">
        <v>200</v>
      </c>
      <c r="F1259" s="104" t="s">
        <v>1481</v>
      </c>
      <c r="G1259" s="169">
        <v>151.56</v>
      </c>
      <c r="H1259" s="169"/>
      <c r="I1259" s="110">
        <v>151.56</v>
      </c>
    </row>
    <row r="1260" spans="1:9" ht="15.2" customHeight="1" thickBot="1" x14ac:dyDescent="0.25">
      <c r="A1260" s="113"/>
      <c r="B1260" s="113"/>
      <c r="C1260" s="103"/>
      <c r="D1260" s="107">
        <v>31.25</v>
      </c>
      <c r="E1260" s="108" t="s">
        <v>798</v>
      </c>
      <c r="F1260" s="104" t="s">
        <v>799</v>
      </c>
      <c r="G1260" s="169">
        <v>287.2</v>
      </c>
      <c r="H1260" s="170"/>
      <c r="I1260" s="111">
        <v>89.75</v>
      </c>
    </row>
    <row r="1261" spans="1:9" ht="15.4" customHeight="1" thickBot="1" x14ac:dyDescent="0.25">
      <c r="A1261" s="113"/>
      <c r="B1261" s="113"/>
      <c r="C1261" s="103"/>
      <c r="D1261" s="103"/>
      <c r="E1261" s="103"/>
      <c r="F1261" s="171" t="s">
        <v>1042</v>
      </c>
      <c r="G1261" s="171"/>
      <c r="H1261" s="172">
        <v>376.95</v>
      </c>
      <c r="I1261" s="172"/>
    </row>
    <row r="1262" spans="1:9" ht="22.15" customHeight="1" thickBot="1" x14ac:dyDescent="0.25">
      <c r="A1262" s="178" t="s">
        <v>1482</v>
      </c>
      <c r="B1262" s="178"/>
      <c r="C1262" s="106" t="s">
        <v>200</v>
      </c>
      <c r="D1262" s="179" t="s">
        <v>538</v>
      </c>
      <c r="E1262" s="179"/>
      <c r="F1262" s="179"/>
      <c r="G1262" s="179"/>
      <c r="H1262" s="179"/>
      <c r="I1262" s="103"/>
    </row>
    <row r="1263" spans="1:9" ht="30.6" customHeight="1" thickBot="1" x14ac:dyDescent="0.25">
      <c r="A1263" s="113"/>
      <c r="B1263" s="168" t="s">
        <v>1150</v>
      </c>
      <c r="C1263" s="168"/>
      <c r="D1263" s="107">
        <v>0.94850000000000001</v>
      </c>
      <c r="E1263" s="108" t="s">
        <v>804</v>
      </c>
      <c r="F1263" s="104" t="s">
        <v>1132</v>
      </c>
      <c r="G1263" s="169">
        <v>23</v>
      </c>
      <c r="H1263" s="169"/>
      <c r="I1263" s="110">
        <v>21.82</v>
      </c>
    </row>
    <row r="1264" spans="1:9" ht="21.4" customHeight="1" thickBot="1" x14ac:dyDescent="0.25">
      <c r="A1264" s="113"/>
      <c r="B1264" s="168" t="s">
        <v>862</v>
      </c>
      <c r="C1264" s="168"/>
      <c r="D1264" s="107">
        <v>0.29880000000000001</v>
      </c>
      <c r="E1264" s="108" t="s">
        <v>804</v>
      </c>
      <c r="F1264" s="104" t="s">
        <v>812</v>
      </c>
      <c r="G1264" s="169">
        <v>19.059999999999999</v>
      </c>
      <c r="H1264" s="169"/>
      <c r="I1264" s="110">
        <v>5.7</v>
      </c>
    </row>
    <row r="1265" spans="1:9" ht="49.15" customHeight="1" thickBot="1" x14ac:dyDescent="0.25">
      <c r="A1265" s="113"/>
      <c r="B1265" s="168" t="s">
        <v>1475</v>
      </c>
      <c r="C1265" s="168"/>
      <c r="D1265" s="107">
        <v>6</v>
      </c>
      <c r="E1265" s="108" t="s">
        <v>200</v>
      </c>
      <c r="F1265" s="104" t="s">
        <v>1476</v>
      </c>
      <c r="G1265" s="169">
        <v>18.02</v>
      </c>
      <c r="H1265" s="169"/>
      <c r="I1265" s="110">
        <v>108.12</v>
      </c>
    </row>
    <row r="1266" spans="1:9" ht="30.6" customHeight="1" thickBot="1" x14ac:dyDescent="0.25">
      <c r="A1266" s="113"/>
      <c r="B1266" s="168" t="s">
        <v>1483</v>
      </c>
      <c r="C1266" s="168"/>
      <c r="D1266" s="107">
        <v>1</v>
      </c>
      <c r="E1266" s="108" t="s">
        <v>200</v>
      </c>
      <c r="F1266" s="104" t="s">
        <v>1484</v>
      </c>
      <c r="G1266" s="169">
        <v>167.15</v>
      </c>
      <c r="H1266" s="169"/>
      <c r="I1266" s="110">
        <v>167.15</v>
      </c>
    </row>
    <row r="1267" spans="1:9" ht="15.2" customHeight="1" thickBot="1" x14ac:dyDescent="0.25">
      <c r="A1267" s="113"/>
      <c r="B1267" s="113"/>
      <c r="C1267" s="103"/>
      <c r="D1267" s="107">
        <v>31.25</v>
      </c>
      <c r="E1267" s="108" t="s">
        <v>798</v>
      </c>
      <c r="F1267" s="104" t="s">
        <v>799</v>
      </c>
      <c r="G1267" s="169">
        <v>302.79000000000002</v>
      </c>
      <c r="H1267" s="170"/>
      <c r="I1267" s="111">
        <v>94.62</v>
      </c>
    </row>
    <row r="1268" spans="1:9" ht="15.4" customHeight="1" thickBot="1" x14ac:dyDescent="0.25">
      <c r="A1268" s="113"/>
      <c r="B1268" s="113"/>
      <c r="C1268" s="103"/>
      <c r="D1268" s="103"/>
      <c r="E1268" s="103"/>
      <c r="F1268" s="171" t="s">
        <v>1042</v>
      </c>
      <c r="G1268" s="171"/>
      <c r="H1268" s="172">
        <v>397.41</v>
      </c>
      <c r="I1268" s="172"/>
    </row>
    <row r="1269" spans="1:9" ht="22.15" customHeight="1" thickBot="1" x14ac:dyDescent="0.25">
      <c r="A1269" s="178" t="s">
        <v>1485</v>
      </c>
      <c r="B1269" s="178"/>
      <c r="C1269" s="106" t="s">
        <v>200</v>
      </c>
      <c r="D1269" s="179" t="s">
        <v>541</v>
      </c>
      <c r="E1269" s="179"/>
      <c r="F1269" s="179"/>
      <c r="G1269" s="179"/>
      <c r="H1269" s="179"/>
      <c r="I1269" s="103"/>
    </row>
    <row r="1270" spans="1:9" ht="30.6" customHeight="1" thickBot="1" x14ac:dyDescent="0.25">
      <c r="A1270" s="113"/>
      <c r="B1270" s="168" t="s">
        <v>1150</v>
      </c>
      <c r="C1270" s="168"/>
      <c r="D1270" s="107">
        <v>0.94850000000000001</v>
      </c>
      <c r="E1270" s="108" t="s">
        <v>804</v>
      </c>
      <c r="F1270" s="104" t="s">
        <v>1132</v>
      </c>
      <c r="G1270" s="169">
        <v>23</v>
      </c>
      <c r="H1270" s="169"/>
      <c r="I1270" s="110">
        <v>21.82</v>
      </c>
    </row>
    <row r="1271" spans="1:9" ht="21.4" customHeight="1" thickBot="1" x14ac:dyDescent="0.25">
      <c r="A1271" s="113"/>
      <c r="B1271" s="168" t="s">
        <v>862</v>
      </c>
      <c r="C1271" s="168"/>
      <c r="D1271" s="107">
        <v>0.29880000000000001</v>
      </c>
      <c r="E1271" s="108" t="s">
        <v>804</v>
      </c>
      <c r="F1271" s="104" t="s">
        <v>812</v>
      </c>
      <c r="G1271" s="169">
        <v>19.059999999999999</v>
      </c>
      <c r="H1271" s="169"/>
      <c r="I1271" s="110">
        <v>5.7</v>
      </c>
    </row>
    <row r="1272" spans="1:9" ht="49.15" customHeight="1" thickBot="1" x14ac:dyDescent="0.25">
      <c r="A1272" s="113"/>
      <c r="B1272" s="168" t="s">
        <v>1475</v>
      </c>
      <c r="C1272" s="168"/>
      <c r="D1272" s="107">
        <v>6</v>
      </c>
      <c r="E1272" s="108" t="s">
        <v>200</v>
      </c>
      <c r="F1272" s="104" t="s">
        <v>1476</v>
      </c>
      <c r="G1272" s="169">
        <v>18.02</v>
      </c>
      <c r="H1272" s="169"/>
      <c r="I1272" s="110">
        <v>108.12</v>
      </c>
    </row>
    <row r="1273" spans="1:9" ht="30.6" customHeight="1" thickBot="1" x14ac:dyDescent="0.25">
      <c r="A1273" s="113"/>
      <c r="B1273" s="168" t="s">
        <v>1483</v>
      </c>
      <c r="C1273" s="168"/>
      <c r="D1273" s="107">
        <v>1</v>
      </c>
      <c r="E1273" s="108" t="s">
        <v>200</v>
      </c>
      <c r="F1273" s="104" t="s">
        <v>1484</v>
      </c>
      <c r="G1273" s="169">
        <v>167.15</v>
      </c>
      <c r="H1273" s="169"/>
      <c r="I1273" s="110">
        <v>167.15</v>
      </c>
    </row>
    <row r="1274" spans="1:9" ht="15.2" customHeight="1" thickBot="1" x14ac:dyDescent="0.25">
      <c r="A1274" s="113"/>
      <c r="B1274" s="113"/>
      <c r="C1274" s="103"/>
      <c r="D1274" s="107">
        <v>31.25</v>
      </c>
      <c r="E1274" s="108" t="s">
        <v>798</v>
      </c>
      <c r="F1274" s="104" t="s">
        <v>799</v>
      </c>
      <c r="G1274" s="169">
        <v>302.79000000000002</v>
      </c>
      <c r="H1274" s="170"/>
      <c r="I1274" s="111">
        <v>94.62</v>
      </c>
    </row>
    <row r="1275" spans="1:9" ht="15.4" customHeight="1" thickBot="1" x14ac:dyDescent="0.25">
      <c r="A1275" s="113"/>
      <c r="B1275" s="113"/>
      <c r="C1275" s="103"/>
      <c r="D1275" s="103"/>
      <c r="E1275" s="103"/>
      <c r="F1275" s="171" t="s">
        <v>1042</v>
      </c>
      <c r="G1275" s="171"/>
      <c r="H1275" s="172">
        <v>397.41</v>
      </c>
      <c r="I1275" s="172"/>
    </row>
    <row r="1276" spans="1:9" ht="17.649999999999999" customHeight="1" thickBot="1" x14ac:dyDescent="0.25">
      <c r="A1276" s="113"/>
      <c r="B1276" s="113"/>
      <c r="C1276" s="103"/>
      <c r="D1276" s="177" t="s">
        <v>1486</v>
      </c>
      <c r="E1276" s="177"/>
      <c r="F1276" s="177"/>
      <c r="G1276" s="177"/>
      <c r="H1276" s="177"/>
      <c r="I1276" s="103"/>
    </row>
    <row r="1277" spans="1:9" ht="22.15" customHeight="1" thickBot="1" x14ac:dyDescent="0.25">
      <c r="A1277" s="178" t="s">
        <v>1487</v>
      </c>
      <c r="B1277" s="178"/>
      <c r="C1277" s="106" t="s">
        <v>200</v>
      </c>
      <c r="D1277" s="179" t="s">
        <v>544</v>
      </c>
      <c r="E1277" s="179"/>
      <c r="F1277" s="179"/>
      <c r="G1277" s="179"/>
      <c r="H1277" s="179"/>
      <c r="I1277" s="103"/>
    </row>
    <row r="1278" spans="1:9" ht="21.4" customHeight="1" thickBot="1" x14ac:dyDescent="0.25">
      <c r="A1278" s="113"/>
      <c r="B1278" s="168" t="s">
        <v>1049</v>
      </c>
      <c r="C1278" s="168"/>
      <c r="D1278" s="107">
        <v>7.0300000000000001E-2</v>
      </c>
      <c r="E1278" s="108" t="s">
        <v>804</v>
      </c>
      <c r="F1278" s="104" t="s">
        <v>1027</v>
      </c>
      <c r="G1278" s="169">
        <v>19.809999999999999</v>
      </c>
      <c r="H1278" s="169"/>
      <c r="I1278" s="110">
        <v>1.39</v>
      </c>
    </row>
    <row r="1279" spans="1:9" ht="21.4" customHeight="1" thickBot="1" x14ac:dyDescent="0.25">
      <c r="A1279" s="113"/>
      <c r="B1279" s="168" t="s">
        <v>1050</v>
      </c>
      <c r="C1279" s="168"/>
      <c r="D1279" s="107">
        <v>7.0300000000000001E-2</v>
      </c>
      <c r="E1279" s="108" t="s">
        <v>804</v>
      </c>
      <c r="F1279" s="104" t="s">
        <v>1025</v>
      </c>
      <c r="G1279" s="169">
        <v>24.01</v>
      </c>
      <c r="H1279" s="169"/>
      <c r="I1279" s="110">
        <v>1.69</v>
      </c>
    </row>
    <row r="1280" spans="1:9" ht="39.75" customHeight="1" thickBot="1" x14ac:dyDescent="0.25">
      <c r="A1280" s="113"/>
      <c r="B1280" s="168" t="s">
        <v>1488</v>
      </c>
      <c r="C1280" s="168"/>
      <c r="D1280" s="107">
        <v>2</v>
      </c>
      <c r="E1280" s="108" t="s">
        <v>200</v>
      </c>
      <c r="F1280" s="104" t="s">
        <v>1489</v>
      </c>
      <c r="G1280" s="169">
        <v>0.91</v>
      </c>
      <c r="H1280" s="169"/>
      <c r="I1280" s="110">
        <v>1.82</v>
      </c>
    </row>
    <row r="1281" spans="1:9" ht="21.4" customHeight="1" thickBot="1" x14ac:dyDescent="0.25">
      <c r="A1281" s="113"/>
      <c r="B1281" s="168" t="s">
        <v>1490</v>
      </c>
      <c r="C1281" s="168"/>
      <c r="D1281" s="107">
        <v>1</v>
      </c>
      <c r="E1281" s="108" t="s">
        <v>200</v>
      </c>
      <c r="F1281" s="104" t="s">
        <v>1491</v>
      </c>
      <c r="G1281" s="169">
        <v>47.85</v>
      </c>
      <c r="H1281" s="169"/>
      <c r="I1281" s="110">
        <v>47.85</v>
      </c>
    </row>
    <row r="1282" spans="1:9" ht="15.2" customHeight="1" thickBot="1" x14ac:dyDescent="0.25">
      <c r="A1282" s="113"/>
      <c r="B1282" s="113"/>
      <c r="C1282" s="103"/>
      <c r="D1282" s="107">
        <v>31.25</v>
      </c>
      <c r="E1282" s="108" t="s">
        <v>798</v>
      </c>
      <c r="F1282" s="104" t="s">
        <v>799</v>
      </c>
      <c r="G1282" s="169">
        <v>52.75</v>
      </c>
      <c r="H1282" s="170"/>
      <c r="I1282" s="111">
        <v>16.48</v>
      </c>
    </row>
    <row r="1283" spans="1:9" ht="15.4" customHeight="1" thickBot="1" x14ac:dyDescent="0.25">
      <c r="A1283" s="113"/>
      <c r="B1283" s="113"/>
      <c r="C1283" s="103"/>
      <c r="D1283" s="103"/>
      <c r="E1283" s="103"/>
      <c r="F1283" s="171" t="s">
        <v>1042</v>
      </c>
      <c r="G1283" s="171"/>
      <c r="H1283" s="172">
        <v>69.23</v>
      </c>
      <c r="I1283" s="172"/>
    </row>
    <row r="1284" spans="1:9" ht="15.4" customHeight="1" thickBot="1" x14ac:dyDescent="0.25">
      <c r="A1284" s="178" t="s">
        <v>1492</v>
      </c>
      <c r="B1284" s="178"/>
      <c r="C1284" s="106" t="s">
        <v>200</v>
      </c>
      <c r="D1284" s="179" t="s">
        <v>547</v>
      </c>
      <c r="E1284" s="179"/>
      <c r="F1284" s="179"/>
      <c r="G1284" s="179"/>
      <c r="H1284" s="179"/>
      <c r="I1284" s="103"/>
    </row>
    <row r="1285" spans="1:9" ht="21.4" customHeight="1" thickBot="1" x14ac:dyDescent="0.25">
      <c r="A1285" s="113"/>
      <c r="B1285" s="168" t="s">
        <v>1024</v>
      </c>
      <c r="C1285" s="168"/>
      <c r="D1285" s="107">
        <v>1</v>
      </c>
      <c r="E1285" s="108" t="s">
        <v>804</v>
      </c>
      <c r="F1285" s="104" t="s">
        <v>1025</v>
      </c>
      <c r="G1285" s="169">
        <v>23.03</v>
      </c>
      <c r="H1285" s="169"/>
      <c r="I1285" s="110">
        <v>23.03</v>
      </c>
    </row>
    <row r="1286" spans="1:9" ht="21.4" customHeight="1" thickBot="1" x14ac:dyDescent="0.25">
      <c r="A1286" s="113"/>
      <c r="B1286" s="168" t="s">
        <v>1026</v>
      </c>
      <c r="C1286" s="168"/>
      <c r="D1286" s="107">
        <v>0.5</v>
      </c>
      <c r="E1286" s="108" t="s">
        <v>804</v>
      </c>
      <c r="F1286" s="104" t="s">
        <v>1027</v>
      </c>
      <c r="G1286" s="169">
        <v>18.440000000000001</v>
      </c>
      <c r="H1286" s="169"/>
      <c r="I1286" s="110">
        <v>9.2200000000000006</v>
      </c>
    </row>
    <row r="1287" spans="1:9" ht="15.2" customHeight="1" thickBot="1" x14ac:dyDescent="0.25">
      <c r="A1287" s="113"/>
      <c r="B1287" s="168" t="s">
        <v>1493</v>
      </c>
      <c r="C1287" s="168"/>
      <c r="D1287" s="107">
        <v>1</v>
      </c>
      <c r="E1287" s="108" t="s">
        <v>200</v>
      </c>
      <c r="F1287" s="104" t="s">
        <v>1494</v>
      </c>
      <c r="G1287" s="169">
        <v>382.08</v>
      </c>
      <c r="H1287" s="169"/>
      <c r="I1287" s="110">
        <v>382.08</v>
      </c>
    </row>
    <row r="1288" spans="1:9" ht="15.2" customHeight="1" thickBot="1" x14ac:dyDescent="0.25">
      <c r="A1288" s="113"/>
      <c r="B1288" s="113"/>
      <c r="C1288" s="103"/>
      <c r="D1288" s="107">
        <v>31.25</v>
      </c>
      <c r="E1288" s="108" t="s">
        <v>798</v>
      </c>
      <c r="F1288" s="104" t="s">
        <v>799</v>
      </c>
      <c r="G1288" s="169">
        <v>414.33</v>
      </c>
      <c r="H1288" s="170"/>
      <c r="I1288" s="111">
        <v>129.47999999999999</v>
      </c>
    </row>
    <row r="1289" spans="1:9" ht="15.4" customHeight="1" thickBot="1" x14ac:dyDescent="0.25">
      <c r="A1289" s="113"/>
      <c r="B1289" s="113"/>
      <c r="C1289" s="103"/>
      <c r="D1289" s="103"/>
      <c r="E1289" s="103"/>
      <c r="F1289" s="171" t="s">
        <v>1042</v>
      </c>
      <c r="G1289" s="171"/>
      <c r="H1289" s="172">
        <v>543.80999999999995</v>
      </c>
      <c r="I1289" s="172"/>
    </row>
    <row r="1290" spans="1:9" ht="15.4" customHeight="1" thickBot="1" x14ac:dyDescent="0.25">
      <c r="A1290" s="178" t="s">
        <v>1495</v>
      </c>
      <c r="B1290" s="178"/>
      <c r="C1290" s="106" t="s">
        <v>218</v>
      </c>
      <c r="D1290" s="179" t="s">
        <v>550</v>
      </c>
      <c r="E1290" s="179"/>
      <c r="F1290" s="179"/>
      <c r="G1290" s="179"/>
      <c r="H1290" s="179"/>
      <c r="I1290" s="103"/>
    </row>
    <row r="1291" spans="1:9" ht="21.4" customHeight="1" thickBot="1" x14ac:dyDescent="0.25">
      <c r="A1291" s="113"/>
      <c r="B1291" s="168" t="s">
        <v>1024</v>
      </c>
      <c r="C1291" s="168"/>
      <c r="D1291" s="107">
        <v>6</v>
      </c>
      <c r="E1291" s="108" t="s">
        <v>804</v>
      </c>
      <c r="F1291" s="104" t="s">
        <v>1025</v>
      </c>
      <c r="G1291" s="169">
        <v>23.03</v>
      </c>
      <c r="H1291" s="169"/>
      <c r="I1291" s="110">
        <v>138.18</v>
      </c>
    </row>
    <row r="1292" spans="1:9" ht="21.4" customHeight="1" thickBot="1" x14ac:dyDescent="0.25">
      <c r="A1292" s="113"/>
      <c r="B1292" s="168" t="s">
        <v>1496</v>
      </c>
      <c r="C1292" s="168"/>
      <c r="D1292" s="107">
        <v>6</v>
      </c>
      <c r="E1292" s="108" t="s">
        <v>804</v>
      </c>
      <c r="F1292" s="104" t="s">
        <v>1497</v>
      </c>
      <c r="G1292" s="169">
        <v>49.45</v>
      </c>
      <c r="H1292" s="169"/>
      <c r="I1292" s="110">
        <v>296.7</v>
      </c>
    </row>
    <row r="1293" spans="1:9" ht="21.4" customHeight="1" thickBot="1" x14ac:dyDescent="0.25">
      <c r="A1293" s="113"/>
      <c r="B1293" s="168" t="s">
        <v>811</v>
      </c>
      <c r="C1293" s="168"/>
      <c r="D1293" s="107">
        <v>10</v>
      </c>
      <c r="E1293" s="108" t="s">
        <v>804</v>
      </c>
      <c r="F1293" s="104" t="s">
        <v>812</v>
      </c>
      <c r="G1293" s="169">
        <v>18.149999999999999</v>
      </c>
      <c r="H1293" s="169"/>
      <c r="I1293" s="110">
        <v>181.5</v>
      </c>
    </row>
    <row r="1294" spans="1:9" ht="15.2" customHeight="1" thickBot="1" x14ac:dyDescent="0.25">
      <c r="A1294" s="113"/>
      <c r="B1294" s="168" t="s">
        <v>1498</v>
      </c>
      <c r="C1294" s="168"/>
      <c r="D1294" s="107">
        <v>12</v>
      </c>
      <c r="E1294" s="108" t="s">
        <v>161</v>
      </c>
      <c r="F1294" s="104" t="s">
        <v>1499</v>
      </c>
      <c r="G1294" s="169">
        <v>3.88</v>
      </c>
      <c r="H1294" s="169"/>
      <c r="I1294" s="110">
        <v>46.56</v>
      </c>
    </row>
    <row r="1295" spans="1:9" ht="15.2" customHeight="1" thickBot="1" x14ac:dyDescent="0.25">
      <c r="A1295" s="113"/>
      <c r="B1295" s="168" t="s">
        <v>1500</v>
      </c>
      <c r="C1295" s="168"/>
      <c r="D1295" s="107">
        <v>12</v>
      </c>
      <c r="E1295" s="108" t="s">
        <v>161</v>
      </c>
      <c r="F1295" s="104" t="s">
        <v>1501</v>
      </c>
      <c r="G1295" s="169">
        <v>35.35</v>
      </c>
      <c r="H1295" s="169"/>
      <c r="I1295" s="110">
        <v>424.2</v>
      </c>
    </row>
    <row r="1296" spans="1:9" ht="15.2" customHeight="1" thickBot="1" x14ac:dyDescent="0.25">
      <c r="A1296" s="113"/>
      <c r="B1296" s="168" t="s">
        <v>1502</v>
      </c>
      <c r="C1296" s="168"/>
      <c r="D1296" s="107">
        <v>12</v>
      </c>
      <c r="E1296" s="108" t="s">
        <v>161</v>
      </c>
      <c r="F1296" s="104" t="s">
        <v>1503</v>
      </c>
      <c r="G1296" s="169">
        <v>2.12</v>
      </c>
      <c r="H1296" s="169"/>
      <c r="I1296" s="110">
        <v>25.44</v>
      </c>
    </row>
    <row r="1297" spans="1:9" ht="15.2" customHeight="1" thickBot="1" x14ac:dyDescent="0.25">
      <c r="A1297" s="113"/>
      <c r="B1297" s="168" t="s">
        <v>1504</v>
      </c>
      <c r="C1297" s="168"/>
      <c r="D1297" s="107">
        <v>12</v>
      </c>
      <c r="E1297" s="108" t="s">
        <v>161</v>
      </c>
      <c r="F1297" s="104" t="s">
        <v>1505</v>
      </c>
      <c r="G1297" s="169">
        <v>72.599999999999994</v>
      </c>
      <c r="H1297" s="169"/>
      <c r="I1297" s="110">
        <v>871.2</v>
      </c>
    </row>
    <row r="1298" spans="1:9" ht="15.2" customHeight="1" thickBot="1" x14ac:dyDescent="0.25">
      <c r="A1298" s="113"/>
      <c r="B1298" s="168" t="s">
        <v>1506</v>
      </c>
      <c r="C1298" s="168"/>
      <c r="D1298" s="107">
        <v>12</v>
      </c>
      <c r="E1298" s="108" t="s">
        <v>161</v>
      </c>
      <c r="F1298" s="104" t="s">
        <v>1507</v>
      </c>
      <c r="G1298" s="169">
        <v>33.1</v>
      </c>
      <c r="H1298" s="169"/>
      <c r="I1298" s="110">
        <v>397.2</v>
      </c>
    </row>
    <row r="1299" spans="1:9" ht="15.2" customHeight="1" thickBot="1" x14ac:dyDescent="0.25">
      <c r="A1299" s="113"/>
      <c r="B1299" s="113"/>
      <c r="C1299" s="103"/>
      <c r="D1299" s="107">
        <v>31.25</v>
      </c>
      <c r="E1299" s="108" t="s">
        <v>798</v>
      </c>
      <c r="F1299" s="104" t="s">
        <v>799</v>
      </c>
      <c r="G1299" s="169">
        <v>2380.98</v>
      </c>
      <c r="H1299" s="170"/>
      <c r="I1299" s="111">
        <v>744.06</v>
      </c>
    </row>
    <row r="1300" spans="1:9" ht="15.4" customHeight="1" thickBot="1" x14ac:dyDescent="0.25">
      <c r="A1300" s="113"/>
      <c r="B1300" s="113"/>
      <c r="C1300" s="103"/>
      <c r="D1300" s="103"/>
      <c r="E1300" s="103"/>
      <c r="F1300" s="171" t="s">
        <v>1069</v>
      </c>
      <c r="G1300" s="171"/>
      <c r="H1300" s="172">
        <v>3125.04</v>
      </c>
      <c r="I1300" s="172"/>
    </row>
    <row r="1301" spans="1:9" ht="15.4" customHeight="1" thickBot="1" x14ac:dyDescent="0.25">
      <c r="A1301" s="178" t="s">
        <v>1508</v>
      </c>
      <c r="B1301" s="178"/>
      <c r="C1301" s="106" t="s">
        <v>218</v>
      </c>
      <c r="D1301" s="179" t="s">
        <v>555</v>
      </c>
      <c r="E1301" s="179"/>
      <c r="F1301" s="179"/>
      <c r="G1301" s="179"/>
      <c r="H1301" s="179"/>
      <c r="I1301" s="103"/>
    </row>
    <row r="1302" spans="1:9" ht="21.4" customHeight="1" thickBot="1" x14ac:dyDescent="0.25">
      <c r="A1302" s="113"/>
      <c r="B1302" s="168" t="s">
        <v>1026</v>
      </c>
      <c r="C1302" s="168"/>
      <c r="D1302" s="107">
        <v>6</v>
      </c>
      <c r="E1302" s="108" t="s">
        <v>804</v>
      </c>
      <c r="F1302" s="104" t="s">
        <v>1027</v>
      </c>
      <c r="G1302" s="169">
        <v>18.440000000000001</v>
      </c>
      <c r="H1302" s="169"/>
      <c r="I1302" s="110">
        <v>110.64</v>
      </c>
    </row>
    <row r="1303" spans="1:9" ht="21.4" customHeight="1" thickBot="1" x14ac:dyDescent="0.25">
      <c r="A1303" s="113"/>
      <c r="B1303" s="168" t="s">
        <v>1024</v>
      </c>
      <c r="C1303" s="168"/>
      <c r="D1303" s="107">
        <v>5</v>
      </c>
      <c r="E1303" s="108" t="s">
        <v>804</v>
      </c>
      <c r="F1303" s="104" t="s">
        <v>1025</v>
      </c>
      <c r="G1303" s="169">
        <v>23.03</v>
      </c>
      <c r="H1303" s="169"/>
      <c r="I1303" s="110">
        <v>115.15</v>
      </c>
    </row>
    <row r="1304" spans="1:9" ht="21.4" customHeight="1" thickBot="1" x14ac:dyDescent="0.25">
      <c r="A1304" s="113"/>
      <c r="B1304" s="168" t="s">
        <v>1496</v>
      </c>
      <c r="C1304" s="168"/>
      <c r="D1304" s="107">
        <v>5</v>
      </c>
      <c r="E1304" s="108" t="s">
        <v>804</v>
      </c>
      <c r="F1304" s="104" t="s">
        <v>1497</v>
      </c>
      <c r="G1304" s="169">
        <v>49.45</v>
      </c>
      <c r="H1304" s="169"/>
      <c r="I1304" s="110">
        <v>247.25</v>
      </c>
    </row>
    <row r="1305" spans="1:9" ht="15.2" customHeight="1" thickBot="1" x14ac:dyDescent="0.25">
      <c r="A1305" s="113"/>
      <c r="B1305" s="168" t="s">
        <v>1509</v>
      </c>
      <c r="C1305" s="168"/>
      <c r="D1305" s="107">
        <v>12</v>
      </c>
      <c r="E1305" s="108" t="s">
        <v>161</v>
      </c>
      <c r="F1305" s="104" t="s">
        <v>1510</v>
      </c>
      <c r="G1305" s="169">
        <v>2.0699999999999998</v>
      </c>
      <c r="H1305" s="169"/>
      <c r="I1305" s="110">
        <v>24.84</v>
      </c>
    </row>
    <row r="1306" spans="1:9" ht="15.2" customHeight="1" thickBot="1" x14ac:dyDescent="0.25">
      <c r="A1306" s="113"/>
      <c r="B1306" s="168" t="s">
        <v>1511</v>
      </c>
      <c r="C1306" s="168"/>
      <c r="D1306" s="107">
        <v>12</v>
      </c>
      <c r="E1306" s="108" t="s">
        <v>161</v>
      </c>
      <c r="F1306" s="104" t="s">
        <v>1512</v>
      </c>
      <c r="G1306" s="169">
        <v>40.58</v>
      </c>
      <c r="H1306" s="169"/>
      <c r="I1306" s="110">
        <v>486.96</v>
      </c>
    </row>
    <row r="1307" spans="1:9" ht="15.2" customHeight="1" thickBot="1" x14ac:dyDescent="0.25">
      <c r="A1307" s="113"/>
      <c r="B1307" s="168" t="s">
        <v>1513</v>
      </c>
      <c r="C1307" s="168"/>
      <c r="D1307" s="107">
        <v>12</v>
      </c>
      <c r="E1307" s="108" t="s">
        <v>161</v>
      </c>
      <c r="F1307" s="104" t="s">
        <v>1514</v>
      </c>
      <c r="G1307" s="169">
        <v>3.5</v>
      </c>
      <c r="H1307" s="169"/>
      <c r="I1307" s="110">
        <v>42</v>
      </c>
    </row>
    <row r="1308" spans="1:9" ht="15.2" customHeight="1" thickBot="1" x14ac:dyDescent="0.25">
      <c r="A1308" s="113"/>
      <c r="B1308" s="168" t="s">
        <v>1515</v>
      </c>
      <c r="C1308" s="168"/>
      <c r="D1308" s="107">
        <v>12</v>
      </c>
      <c r="E1308" s="108" t="s">
        <v>161</v>
      </c>
      <c r="F1308" s="104" t="s">
        <v>1516</v>
      </c>
      <c r="G1308" s="169">
        <v>15.54</v>
      </c>
      <c r="H1308" s="169"/>
      <c r="I1308" s="110">
        <v>186.48</v>
      </c>
    </row>
    <row r="1309" spans="1:9" ht="15.2" customHeight="1" thickBot="1" x14ac:dyDescent="0.25">
      <c r="A1309" s="113"/>
      <c r="B1309" s="168" t="s">
        <v>1517</v>
      </c>
      <c r="C1309" s="168"/>
      <c r="D1309" s="107">
        <v>12</v>
      </c>
      <c r="E1309" s="108" t="s">
        <v>161</v>
      </c>
      <c r="F1309" s="104" t="s">
        <v>1518</v>
      </c>
      <c r="G1309" s="169">
        <v>26.68</v>
      </c>
      <c r="H1309" s="169"/>
      <c r="I1309" s="110">
        <v>320.16000000000003</v>
      </c>
    </row>
    <row r="1310" spans="1:9" ht="15.2" customHeight="1" thickBot="1" x14ac:dyDescent="0.25">
      <c r="A1310" s="113"/>
      <c r="B1310" s="113"/>
      <c r="C1310" s="103"/>
      <c r="D1310" s="107">
        <v>31.25</v>
      </c>
      <c r="E1310" s="108" t="s">
        <v>798</v>
      </c>
      <c r="F1310" s="104" t="s">
        <v>799</v>
      </c>
      <c r="G1310" s="169">
        <v>1533.48</v>
      </c>
      <c r="H1310" s="170"/>
      <c r="I1310" s="111">
        <v>479.21</v>
      </c>
    </row>
    <row r="1311" spans="1:9" ht="15.4" customHeight="1" thickBot="1" x14ac:dyDescent="0.25">
      <c r="A1311" s="113"/>
      <c r="B1311" s="113"/>
      <c r="C1311" s="103"/>
      <c r="D1311" s="103"/>
      <c r="E1311" s="103"/>
      <c r="F1311" s="171" t="s">
        <v>1069</v>
      </c>
      <c r="G1311" s="171"/>
      <c r="H1311" s="172">
        <v>2012.69</v>
      </c>
      <c r="I1311" s="172"/>
    </row>
    <row r="1312" spans="1:9" ht="15.4" customHeight="1" thickBot="1" x14ac:dyDescent="0.25">
      <c r="A1312" s="178" t="s">
        <v>1519</v>
      </c>
      <c r="B1312" s="178"/>
      <c r="C1312" s="106" t="s">
        <v>218</v>
      </c>
      <c r="D1312" s="179" t="s">
        <v>555</v>
      </c>
      <c r="E1312" s="179"/>
      <c r="F1312" s="179"/>
      <c r="G1312" s="179"/>
      <c r="H1312" s="179"/>
      <c r="I1312" s="103"/>
    </row>
    <row r="1313" spans="1:9" ht="21.4" customHeight="1" thickBot="1" x14ac:dyDescent="0.25">
      <c r="A1313" s="113"/>
      <c r="B1313" s="168" t="s">
        <v>1026</v>
      </c>
      <c r="C1313" s="168"/>
      <c r="D1313" s="107">
        <v>6</v>
      </c>
      <c r="E1313" s="108" t="s">
        <v>804</v>
      </c>
      <c r="F1313" s="104" t="s">
        <v>1027</v>
      </c>
      <c r="G1313" s="169">
        <v>18.440000000000001</v>
      </c>
      <c r="H1313" s="169"/>
      <c r="I1313" s="110">
        <v>110.64</v>
      </c>
    </row>
    <row r="1314" spans="1:9" ht="21.4" customHeight="1" thickBot="1" x14ac:dyDescent="0.25">
      <c r="A1314" s="113"/>
      <c r="B1314" s="168" t="s">
        <v>1024</v>
      </c>
      <c r="C1314" s="168"/>
      <c r="D1314" s="107">
        <v>5</v>
      </c>
      <c r="E1314" s="108" t="s">
        <v>804</v>
      </c>
      <c r="F1314" s="104" t="s">
        <v>1025</v>
      </c>
      <c r="G1314" s="169">
        <v>23.03</v>
      </c>
      <c r="H1314" s="169"/>
      <c r="I1314" s="110">
        <v>115.15</v>
      </c>
    </row>
    <row r="1315" spans="1:9" ht="21.4" customHeight="1" thickBot="1" x14ac:dyDescent="0.25">
      <c r="A1315" s="113"/>
      <c r="B1315" s="168" t="s">
        <v>1496</v>
      </c>
      <c r="C1315" s="168"/>
      <c r="D1315" s="107">
        <v>5</v>
      </c>
      <c r="E1315" s="108" t="s">
        <v>804</v>
      </c>
      <c r="F1315" s="104" t="s">
        <v>1497</v>
      </c>
      <c r="G1315" s="169">
        <v>49.45</v>
      </c>
      <c r="H1315" s="169"/>
      <c r="I1315" s="110">
        <v>247.25</v>
      </c>
    </row>
    <row r="1316" spans="1:9" ht="15.2" customHeight="1" thickBot="1" x14ac:dyDescent="0.25">
      <c r="A1316" s="113"/>
      <c r="B1316" s="168" t="s">
        <v>1509</v>
      </c>
      <c r="C1316" s="168"/>
      <c r="D1316" s="107">
        <v>12</v>
      </c>
      <c r="E1316" s="108" t="s">
        <v>161</v>
      </c>
      <c r="F1316" s="104" t="s">
        <v>1510</v>
      </c>
      <c r="G1316" s="169">
        <v>2.0699999999999998</v>
      </c>
      <c r="H1316" s="169"/>
      <c r="I1316" s="110">
        <v>24.84</v>
      </c>
    </row>
    <row r="1317" spans="1:9" ht="15.2" customHeight="1" thickBot="1" x14ac:dyDescent="0.25">
      <c r="A1317" s="113"/>
      <c r="B1317" s="168" t="s">
        <v>1511</v>
      </c>
      <c r="C1317" s="168"/>
      <c r="D1317" s="107">
        <v>12</v>
      </c>
      <c r="E1317" s="108" t="s">
        <v>161</v>
      </c>
      <c r="F1317" s="104" t="s">
        <v>1512</v>
      </c>
      <c r="G1317" s="169">
        <v>40.58</v>
      </c>
      <c r="H1317" s="169"/>
      <c r="I1317" s="110">
        <v>486.96</v>
      </c>
    </row>
    <row r="1318" spans="1:9" ht="15.2" customHeight="1" thickBot="1" x14ac:dyDescent="0.25">
      <c r="A1318" s="113"/>
      <c r="B1318" s="168" t="s">
        <v>1513</v>
      </c>
      <c r="C1318" s="168"/>
      <c r="D1318" s="107">
        <v>12</v>
      </c>
      <c r="E1318" s="108" t="s">
        <v>161</v>
      </c>
      <c r="F1318" s="104" t="s">
        <v>1514</v>
      </c>
      <c r="G1318" s="169">
        <v>3.5</v>
      </c>
      <c r="H1318" s="169"/>
      <c r="I1318" s="110">
        <v>42</v>
      </c>
    </row>
    <row r="1319" spans="1:9" ht="15.2" customHeight="1" thickBot="1" x14ac:dyDescent="0.25">
      <c r="A1319" s="113"/>
      <c r="B1319" s="168" t="s">
        <v>1515</v>
      </c>
      <c r="C1319" s="168"/>
      <c r="D1319" s="107">
        <v>12</v>
      </c>
      <c r="E1319" s="108" t="s">
        <v>161</v>
      </c>
      <c r="F1319" s="104" t="s">
        <v>1516</v>
      </c>
      <c r="G1319" s="169">
        <v>15.54</v>
      </c>
      <c r="H1319" s="169"/>
      <c r="I1319" s="110">
        <v>186.48</v>
      </c>
    </row>
    <row r="1320" spans="1:9" ht="15.2" customHeight="1" thickBot="1" x14ac:dyDescent="0.25">
      <c r="A1320" s="113"/>
      <c r="B1320" s="168" t="s">
        <v>1517</v>
      </c>
      <c r="C1320" s="168"/>
      <c r="D1320" s="107">
        <v>12</v>
      </c>
      <c r="E1320" s="108" t="s">
        <v>161</v>
      </c>
      <c r="F1320" s="104" t="s">
        <v>1518</v>
      </c>
      <c r="G1320" s="169">
        <v>26.68</v>
      </c>
      <c r="H1320" s="169"/>
      <c r="I1320" s="110">
        <v>320.16000000000003</v>
      </c>
    </row>
    <row r="1321" spans="1:9" ht="15.2" customHeight="1" thickBot="1" x14ac:dyDescent="0.25">
      <c r="A1321" s="113"/>
      <c r="B1321" s="113"/>
      <c r="C1321" s="103"/>
      <c r="D1321" s="107">
        <v>31.25</v>
      </c>
      <c r="E1321" s="108" t="s">
        <v>798</v>
      </c>
      <c r="F1321" s="104" t="s">
        <v>799</v>
      </c>
      <c r="G1321" s="169">
        <v>1533.48</v>
      </c>
      <c r="H1321" s="170"/>
      <c r="I1321" s="111">
        <v>479.21</v>
      </c>
    </row>
    <row r="1322" spans="1:9" ht="15.4" customHeight="1" thickBot="1" x14ac:dyDescent="0.25">
      <c r="A1322" s="113"/>
      <c r="B1322" s="113"/>
      <c r="C1322" s="103"/>
      <c r="D1322" s="103"/>
      <c r="E1322" s="103"/>
      <c r="F1322" s="171" t="s">
        <v>1069</v>
      </c>
      <c r="G1322" s="171"/>
      <c r="H1322" s="172">
        <v>2012.69</v>
      </c>
      <c r="I1322" s="172"/>
    </row>
    <row r="1323" spans="1:9" ht="15.4" customHeight="1" thickBot="1" x14ac:dyDescent="0.25">
      <c r="A1323" s="178" t="s">
        <v>1520</v>
      </c>
      <c r="B1323" s="178"/>
      <c r="C1323" s="106" t="s">
        <v>218</v>
      </c>
      <c r="D1323" s="179" t="s">
        <v>558</v>
      </c>
      <c r="E1323" s="179"/>
      <c r="F1323" s="179"/>
      <c r="G1323" s="179"/>
      <c r="H1323" s="179"/>
      <c r="I1323" s="103"/>
    </row>
    <row r="1324" spans="1:9" ht="21.4" customHeight="1" thickBot="1" x14ac:dyDescent="0.25">
      <c r="A1324" s="113"/>
      <c r="B1324" s="168" t="s">
        <v>1024</v>
      </c>
      <c r="C1324" s="168"/>
      <c r="D1324" s="107">
        <v>3</v>
      </c>
      <c r="E1324" s="108" t="s">
        <v>804</v>
      </c>
      <c r="F1324" s="104" t="s">
        <v>1025</v>
      </c>
      <c r="G1324" s="169">
        <v>23.03</v>
      </c>
      <c r="H1324" s="169"/>
      <c r="I1324" s="110">
        <v>69.09</v>
      </c>
    </row>
    <row r="1325" spans="1:9" ht="21.4" customHeight="1" thickBot="1" x14ac:dyDescent="0.25">
      <c r="A1325" s="113"/>
      <c r="B1325" s="168" t="s">
        <v>1026</v>
      </c>
      <c r="C1325" s="168"/>
      <c r="D1325" s="107">
        <v>3</v>
      </c>
      <c r="E1325" s="108" t="s">
        <v>804</v>
      </c>
      <c r="F1325" s="104" t="s">
        <v>1027</v>
      </c>
      <c r="G1325" s="169">
        <v>18.440000000000001</v>
      </c>
      <c r="H1325" s="169"/>
      <c r="I1325" s="110">
        <v>55.32</v>
      </c>
    </row>
    <row r="1326" spans="1:9" ht="15.2" customHeight="1" thickBot="1" x14ac:dyDescent="0.25">
      <c r="A1326" s="113"/>
      <c r="B1326" s="168" t="s">
        <v>1521</v>
      </c>
      <c r="C1326" s="168"/>
      <c r="D1326" s="107">
        <v>12</v>
      </c>
      <c r="E1326" s="108" t="s">
        <v>161</v>
      </c>
      <c r="F1326" s="104" t="s">
        <v>1522</v>
      </c>
      <c r="G1326" s="169">
        <v>8.1199999999999992</v>
      </c>
      <c r="H1326" s="169"/>
      <c r="I1326" s="110">
        <v>97.44</v>
      </c>
    </row>
    <row r="1327" spans="1:9" ht="15.2" customHeight="1" thickBot="1" x14ac:dyDescent="0.25">
      <c r="A1327" s="113"/>
      <c r="B1327" s="168" t="s">
        <v>1509</v>
      </c>
      <c r="C1327" s="168"/>
      <c r="D1327" s="107">
        <v>12</v>
      </c>
      <c r="E1327" s="108" t="s">
        <v>161</v>
      </c>
      <c r="F1327" s="104" t="s">
        <v>1510</v>
      </c>
      <c r="G1327" s="169">
        <v>2.0699999999999998</v>
      </c>
      <c r="H1327" s="169"/>
      <c r="I1327" s="110">
        <v>24.84</v>
      </c>
    </row>
    <row r="1328" spans="1:9" ht="21.4" customHeight="1" thickBot="1" x14ac:dyDescent="0.25">
      <c r="A1328" s="113"/>
      <c r="B1328" s="168" t="s">
        <v>1523</v>
      </c>
      <c r="C1328" s="168"/>
      <c r="D1328" s="107">
        <v>2</v>
      </c>
      <c r="E1328" s="108" t="s">
        <v>200</v>
      </c>
      <c r="F1328" s="104" t="s">
        <v>1524</v>
      </c>
      <c r="G1328" s="169">
        <v>1.52</v>
      </c>
      <c r="H1328" s="169"/>
      <c r="I1328" s="110">
        <v>3.04</v>
      </c>
    </row>
    <row r="1329" spans="1:9" ht="15.2" customHeight="1" thickBot="1" x14ac:dyDescent="0.25">
      <c r="A1329" s="113"/>
      <c r="B1329" s="113"/>
      <c r="C1329" s="103"/>
      <c r="D1329" s="107">
        <v>31.25</v>
      </c>
      <c r="E1329" s="108" t="s">
        <v>798</v>
      </c>
      <c r="F1329" s="104" t="s">
        <v>799</v>
      </c>
      <c r="G1329" s="169">
        <v>249.73</v>
      </c>
      <c r="H1329" s="170"/>
      <c r="I1329" s="111">
        <v>78.040000000000006</v>
      </c>
    </row>
    <row r="1330" spans="1:9" ht="15.4" customHeight="1" thickBot="1" x14ac:dyDescent="0.25">
      <c r="A1330" s="113"/>
      <c r="B1330" s="113"/>
      <c r="C1330" s="103"/>
      <c r="D1330" s="103"/>
      <c r="E1330" s="103"/>
      <c r="F1330" s="171" t="s">
        <v>1069</v>
      </c>
      <c r="G1330" s="171"/>
      <c r="H1330" s="172">
        <v>327.77</v>
      </c>
      <c r="I1330" s="172"/>
    </row>
    <row r="1331" spans="1:9" ht="17.649999999999999" customHeight="1" thickBot="1" x14ac:dyDescent="0.25">
      <c r="A1331" s="113"/>
      <c r="B1331" s="113"/>
      <c r="C1331" s="103"/>
      <c r="D1331" s="177" t="s">
        <v>1525</v>
      </c>
      <c r="E1331" s="177"/>
      <c r="F1331" s="177"/>
      <c r="G1331" s="177"/>
      <c r="H1331" s="177"/>
      <c r="I1331" s="103"/>
    </row>
    <row r="1332" spans="1:9" ht="15.4" customHeight="1" thickBot="1" x14ac:dyDescent="0.25">
      <c r="A1332" s="178" t="s">
        <v>1526</v>
      </c>
      <c r="B1332" s="178"/>
      <c r="C1332" s="106" t="s">
        <v>76</v>
      </c>
      <c r="D1332" s="179" t="s">
        <v>561</v>
      </c>
      <c r="E1332" s="179"/>
      <c r="F1332" s="179"/>
      <c r="G1332" s="179"/>
      <c r="H1332" s="179"/>
      <c r="I1332" s="103"/>
    </row>
    <row r="1333" spans="1:9" ht="21.4" customHeight="1" thickBot="1" x14ac:dyDescent="0.25">
      <c r="A1333" s="113"/>
      <c r="B1333" s="168" t="s">
        <v>815</v>
      </c>
      <c r="C1333" s="168"/>
      <c r="D1333" s="107">
        <v>0.9</v>
      </c>
      <c r="E1333" s="108" t="s">
        <v>804</v>
      </c>
      <c r="F1333" s="104" t="s">
        <v>816</v>
      </c>
      <c r="G1333" s="169">
        <v>22.6</v>
      </c>
      <c r="H1333" s="169"/>
      <c r="I1333" s="110">
        <v>20.34</v>
      </c>
    </row>
    <row r="1334" spans="1:9" ht="21.4" customHeight="1" thickBot="1" x14ac:dyDescent="0.25">
      <c r="A1334" s="113"/>
      <c r="B1334" s="168" t="s">
        <v>1527</v>
      </c>
      <c r="C1334" s="168"/>
      <c r="D1334" s="107">
        <v>0.9</v>
      </c>
      <c r="E1334" s="108" t="s">
        <v>804</v>
      </c>
      <c r="F1334" s="104" t="s">
        <v>939</v>
      </c>
      <c r="G1334" s="169">
        <v>18.09</v>
      </c>
      <c r="H1334" s="169"/>
      <c r="I1334" s="110">
        <v>16.28</v>
      </c>
    </row>
    <row r="1335" spans="1:9" ht="15.2" customHeight="1" thickBot="1" x14ac:dyDescent="0.25">
      <c r="A1335" s="113"/>
      <c r="B1335" s="168" t="s">
        <v>935</v>
      </c>
      <c r="C1335" s="168"/>
      <c r="D1335" s="107">
        <v>0.1</v>
      </c>
      <c r="E1335" s="108" t="s">
        <v>820</v>
      </c>
      <c r="F1335" s="104" t="s">
        <v>936</v>
      </c>
      <c r="G1335" s="169">
        <v>164.83</v>
      </c>
      <c r="H1335" s="169"/>
      <c r="I1335" s="110">
        <v>16.48</v>
      </c>
    </row>
    <row r="1336" spans="1:9" ht="15.2" customHeight="1" thickBot="1" x14ac:dyDescent="0.25">
      <c r="A1336" s="113"/>
      <c r="B1336" s="168" t="s">
        <v>822</v>
      </c>
      <c r="C1336" s="168"/>
      <c r="D1336" s="107">
        <v>0.2</v>
      </c>
      <c r="E1336" s="108" t="s">
        <v>126</v>
      </c>
      <c r="F1336" s="104" t="s">
        <v>823</v>
      </c>
      <c r="G1336" s="169">
        <v>18.190000000000001</v>
      </c>
      <c r="H1336" s="169"/>
      <c r="I1336" s="110">
        <v>3.64</v>
      </c>
    </row>
    <row r="1337" spans="1:9" ht="15.2" customHeight="1" thickBot="1" x14ac:dyDescent="0.25">
      <c r="A1337" s="113"/>
      <c r="B1337" s="113"/>
      <c r="C1337" s="103"/>
      <c r="D1337" s="107">
        <v>31.25</v>
      </c>
      <c r="E1337" s="108" t="s">
        <v>798</v>
      </c>
      <c r="F1337" s="104" t="s">
        <v>799</v>
      </c>
      <c r="G1337" s="169">
        <v>56.74</v>
      </c>
      <c r="H1337" s="170"/>
      <c r="I1337" s="111">
        <v>17.73</v>
      </c>
    </row>
    <row r="1338" spans="1:9" ht="15.4" customHeight="1" thickBot="1" x14ac:dyDescent="0.25">
      <c r="A1338" s="113"/>
      <c r="B1338" s="113"/>
      <c r="C1338" s="103"/>
      <c r="D1338" s="103"/>
      <c r="E1338" s="103"/>
      <c r="F1338" s="171" t="s">
        <v>813</v>
      </c>
      <c r="G1338" s="171"/>
      <c r="H1338" s="172">
        <v>74.47</v>
      </c>
      <c r="I1338" s="172"/>
    </row>
    <row r="1339" spans="1:9" ht="15.4" customHeight="1" thickBot="1" x14ac:dyDescent="0.25">
      <c r="A1339" s="178" t="s">
        <v>1528</v>
      </c>
      <c r="B1339" s="178"/>
      <c r="C1339" s="106" t="s">
        <v>76</v>
      </c>
      <c r="D1339" s="179" t="s">
        <v>564</v>
      </c>
      <c r="E1339" s="179"/>
      <c r="F1339" s="179"/>
      <c r="G1339" s="179"/>
      <c r="H1339" s="179"/>
      <c r="I1339" s="103"/>
    </row>
    <row r="1340" spans="1:9" ht="21.4" customHeight="1" thickBot="1" x14ac:dyDescent="0.25">
      <c r="A1340" s="113"/>
      <c r="B1340" s="168" t="s">
        <v>1527</v>
      </c>
      <c r="C1340" s="168"/>
      <c r="D1340" s="107">
        <v>0.3</v>
      </c>
      <c r="E1340" s="108" t="s">
        <v>804</v>
      </c>
      <c r="F1340" s="104" t="s">
        <v>939</v>
      </c>
      <c r="G1340" s="169">
        <v>18.09</v>
      </c>
      <c r="H1340" s="169"/>
      <c r="I1340" s="110">
        <v>5.43</v>
      </c>
    </row>
    <row r="1341" spans="1:9" ht="21.4" customHeight="1" thickBot="1" x14ac:dyDescent="0.25">
      <c r="A1341" s="113"/>
      <c r="B1341" s="168" t="s">
        <v>815</v>
      </c>
      <c r="C1341" s="168"/>
      <c r="D1341" s="107">
        <v>0.3</v>
      </c>
      <c r="E1341" s="108" t="s">
        <v>804</v>
      </c>
      <c r="F1341" s="104" t="s">
        <v>816</v>
      </c>
      <c r="G1341" s="169">
        <v>22.6</v>
      </c>
      <c r="H1341" s="169"/>
      <c r="I1341" s="110">
        <v>6.78</v>
      </c>
    </row>
    <row r="1342" spans="1:9" ht="15.2" customHeight="1" thickBot="1" x14ac:dyDescent="0.25">
      <c r="A1342" s="113"/>
      <c r="B1342" s="168" t="s">
        <v>1529</v>
      </c>
      <c r="C1342" s="168"/>
      <c r="D1342" s="107">
        <v>1</v>
      </c>
      <c r="E1342" s="108" t="s">
        <v>963</v>
      </c>
      <c r="F1342" s="104" t="s">
        <v>564</v>
      </c>
      <c r="G1342" s="169">
        <v>25.11</v>
      </c>
      <c r="H1342" s="169"/>
      <c r="I1342" s="110">
        <v>25.11</v>
      </c>
    </row>
    <row r="1343" spans="1:9" ht="15.2" customHeight="1" thickBot="1" x14ac:dyDescent="0.25">
      <c r="A1343" s="113"/>
      <c r="B1343" s="113"/>
      <c r="C1343" s="103"/>
      <c r="D1343" s="107">
        <v>31.25</v>
      </c>
      <c r="E1343" s="108" t="s">
        <v>798</v>
      </c>
      <c r="F1343" s="104" t="s">
        <v>799</v>
      </c>
      <c r="G1343" s="169">
        <v>37.32</v>
      </c>
      <c r="H1343" s="170"/>
      <c r="I1343" s="111">
        <v>11.66</v>
      </c>
    </row>
    <row r="1344" spans="1:9" ht="15.4" customHeight="1" thickBot="1" x14ac:dyDescent="0.25">
      <c r="A1344" s="113"/>
      <c r="B1344" s="113"/>
      <c r="C1344" s="103"/>
      <c r="D1344" s="103"/>
      <c r="E1344" s="103"/>
      <c r="F1344" s="171" t="s">
        <v>813</v>
      </c>
      <c r="G1344" s="171"/>
      <c r="H1344" s="172">
        <v>48.98</v>
      </c>
      <c r="I1344" s="172"/>
    </row>
    <row r="1345" spans="1:9" ht="17.649999999999999" customHeight="1" thickBot="1" x14ac:dyDescent="0.25">
      <c r="A1345" s="113"/>
      <c r="B1345" s="113"/>
      <c r="C1345" s="103"/>
      <c r="D1345" s="177" t="s">
        <v>1530</v>
      </c>
      <c r="E1345" s="177"/>
      <c r="F1345" s="177"/>
      <c r="G1345" s="177"/>
      <c r="H1345" s="177"/>
      <c r="I1345" s="103"/>
    </row>
    <row r="1346" spans="1:9" ht="31.7" customHeight="1" thickBot="1" x14ac:dyDescent="0.25">
      <c r="A1346" s="178" t="s">
        <v>1531</v>
      </c>
      <c r="B1346" s="178"/>
      <c r="C1346" s="106" t="s">
        <v>76</v>
      </c>
      <c r="D1346" s="179" t="s">
        <v>569</v>
      </c>
      <c r="E1346" s="179"/>
      <c r="F1346" s="179"/>
      <c r="G1346" s="179"/>
      <c r="H1346" s="179"/>
      <c r="I1346" s="103"/>
    </row>
    <row r="1347" spans="1:9" ht="21.4" customHeight="1" thickBot="1" x14ac:dyDescent="0.25">
      <c r="A1347" s="113"/>
      <c r="B1347" s="168" t="s">
        <v>982</v>
      </c>
      <c r="C1347" s="168"/>
      <c r="D1347" s="107">
        <v>0.3826</v>
      </c>
      <c r="E1347" s="108" t="s">
        <v>804</v>
      </c>
      <c r="F1347" s="104" t="s">
        <v>880</v>
      </c>
      <c r="G1347" s="169">
        <v>23.77</v>
      </c>
      <c r="H1347" s="169"/>
      <c r="I1347" s="110">
        <v>9.09</v>
      </c>
    </row>
    <row r="1348" spans="1:9" ht="21.4" customHeight="1" thickBot="1" x14ac:dyDescent="0.25">
      <c r="A1348" s="113"/>
      <c r="B1348" s="168" t="s">
        <v>862</v>
      </c>
      <c r="C1348" s="168"/>
      <c r="D1348" s="107">
        <v>0.191</v>
      </c>
      <c r="E1348" s="108" t="s">
        <v>804</v>
      </c>
      <c r="F1348" s="104" t="s">
        <v>812</v>
      </c>
      <c r="G1348" s="169">
        <v>19.059999999999999</v>
      </c>
      <c r="H1348" s="169"/>
      <c r="I1348" s="110">
        <v>3.64</v>
      </c>
    </row>
    <row r="1349" spans="1:9" ht="39.75" customHeight="1" thickBot="1" x14ac:dyDescent="0.25">
      <c r="A1349" s="113"/>
      <c r="B1349" s="168" t="s">
        <v>1532</v>
      </c>
      <c r="C1349" s="168"/>
      <c r="D1349" s="107">
        <v>0.88290000000000002</v>
      </c>
      <c r="E1349" s="108" t="s">
        <v>1533</v>
      </c>
      <c r="F1349" s="104" t="s">
        <v>1534</v>
      </c>
      <c r="G1349" s="169">
        <v>38.549999999999997</v>
      </c>
      <c r="H1349" s="169"/>
      <c r="I1349" s="110">
        <v>34.04</v>
      </c>
    </row>
    <row r="1350" spans="1:9" ht="39.75" customHeight="1" thickBot="1" x14ac:dyDescent="0.25">
      <c r="A1350" s="113"/>
      <c r="B1350" s="168" t="s">
        <v>1535</v>
      </c>
      <c r="C1350" s="168"/>
      <c r="D1350" s="107">
        <v>4.8166000000000002</v>
      </c>
      <c r="E1350" s="108" t="s">
        <v>200</v>
      </c>
      <c r="F1350" s="104" t="s">
        <v>1536</v>
      </c>
      <c r="G1350" s="169">
        <v>1.1599999999999999</v>
      </c>
      <c r="H1350" s="169"/>
      <c r="I1350" s="110">
        <v>5.59</v>
      </c>
    </row>
    <row r="1351" spans="1:9" ht="49.15" customHeight="1" thickBot="1" x14ac:dyDescent="0.25">
      <c r="A1351" s="113"/>
      <c r="B1351" s="168" t="s">
        <v>1537</v>
      </c>
      <c r="C1351" s="168"/>
      <c r="D1351" s="107">
        <v>6.8503999999999996</v>
      </c>
      <c r="E1351" s="108" t="s">
        <v>161</v>
      </c>
      <c r="F1351" s="104" t="s">
        <v>1538</v>
      </c>
      <c r="G1351" s="169">
        <v>17.61</v>
      </c>
      <c r="H1351" s="169"/>
      <c r="I1351" s="110">
        <v>120.64</v>
      </c>
    </row>
    <row r="1352" spans="1:9" ht="49.15" customHeight="1" thickBot="1" x14ac:dyDescent="0.25">
      <c r="A1352" s="113"/>
      <c r="B1352" s="168" t="s">
        <v>1539</v>
      </c>
      <c r="C1352" s="168"/>
      <c r="D1352" s="107">
        <v>0.54730000000000001</v>
      </c>
      <c r="E1352" s="108" t="s">
        <v>200</v>
      </c>
      <c r="F1352" s="104" t="s">
        <v>1540</v>
      </c>
      <c r="G1352" s="169">
        <v>502.19</v>
      </c>
      <c r="H1352" s="169"/>
      <c r="I1352" s="110">
        <v>274.85000000000002</v>
      </c>
    </row>
    <row r="1353" spans="1:9" ht="15.2" customHeight="1" thickBot="1" x14ac:dyDescent="0.25">
      <c r="A1353" s="113"/>
      <c r="B1353" s="113"/>
      <c r="C1353" s="103"/>
      <c r="D1353" s="107">
        <v>31.25</v>
      </c>
      <c r="E1353" s="108" t="s">
        <v>798</v>
      </c>
      <c r="F1353" s="104" t="s">
        <v>799</v>
      </c>
      <c r="G1353" s="169">
        <v>447.85</v>
      </c>
      <c r="H1353" s="170"/>
      <c r="I1353" s="111">
        <v>139.94999999999999</v>
      </c>
    </row>
    <row r="1354" spans="1:9" ht="15.4" customHeight="1" thickBot="1" x14ac:dyDescent="0.25">
      <c r="A1354" s="113"/>
      <c r="B1354" s="113"/>
      <c r="C1354" s="103"/>
      <c r="D1354" s="103"/>
      <c r="E1354" s="103"/>
      <c r="F1354" s="171" t="s">
        <v>813</v>
      </c>
      <c r="G1354" s="171"/>
      <c r="H1354" s="172">
        <v>587.79999999999995</v>
      </c>
      <c r="I1354" s="172"/>
    </row>
    <row r="1355" spans="1:9" ht="31.7" customHeight="1" thickBot="1" x14ac:dyDescent="0.25">
      <c r="A1355" s="178" t="s">
        <v>1541</v>
      </c>
      <c r="B1355" s="178"/>
      <c r="C1355" s="106" t="s">
        <v>76</v>
      </c>
      <c r="D1355" s="179" t="s">
        <v>569</v>
      </c>
      <c r="E1355" s="179"/>
      <c r="F1355" s="179"/>
      <c r="G1355" s="179"/>
      <c r="H1355" s="179"/>
      <c r="I1355" s="103"/>
    </row>
    <row r="1356" spans="1:9" ht="21.4" customHeight="1" thickBot="1" x14ac:dyDescent="0.25">
      <c r="A1356" s="113"/>
      <c r="B1356" s="168" t="s">
        <v>982</v>
      </c>
      <c r="C1356" s="168"/>
      <c r="D1356" s="107">
        <v>0.3826</v>
      </c>
      <c r="E1356" s="108" t="s">
        <v>804</v>
      </c>
      <c r="F1356" s="104" t="s">
        <v>880</v>
      </c>
      <c r="G1356" s="169">
        <v>23.77</v>
      </c>
      <c r="H1356" s="169"/>
      <c r="I1356" s="110">
        <v>9.09</v>
      </c>
    </row>
    <row r="1357" spans="1:9" ht="21.4" customHeight="1" thickBot="1" x14ac:dyDescent="0.25">
      <c r="A1357" s="113"/>
      <c r="B1357" s="168" t="s">
        <v>862</v>
      </c>
      <c r="C1357" s="168"/>
      <c r="D1357" s="107">
        <v>0.191</v>
      </c>
      <c r="E1357" s="108" t="s">
        <v>804</v>
      </c>
      <c r="F1357" s="104" t="s">
        <v>812</v>
      </c>
      <c r="G1357" s="169">
        <v>19.059999999999999</v>
      </c>
      <c r="H1357" s="169"/>
      <c r="I1357" s="110">
        <v>3.64</v>
      </c>
    </row>
    <row r="1358" spans="1:9" ht="39.75" customHeight="1" thickBot="1" x14ac:dyDescent="0.25">
      <c r="A1358" s="113"/>
      <c r="B1358" s="168" t="s">
        <v>1532</v>
      </c>
      <c r="C1358" s="168"/>
      <c r="D1358" s="107">
        <v>0.88290000000000002</v>
      </c>
      <c r="E1358" s="108" t="s">
        <v>1533</v>
      </c>
      <c r="F1358" s="104" t="s">
        <v>1534</v>
      </c>
      <c r="G1358" s="169">
        <v>38.549999999999997</v>
      </c>
      <c r="H1358" s="169"/>
      <c r="I1358" s="110">
        <v>34.04</v>
      </c>
    </row>
    <row r="1359" spans="1:9" ht="39.75" customHeight="1" thickBot="1" x14ac:dyDescent="0.25">
      <c r="A1359" s="113"/>
      <c r="B1359" s="168" t="s">
        <v>1535</v>
      </c>
      <c r="C1359" s="168"/>
      <c r="D1359" s="107">
        <v>4.8166000000000002</v>
      </c>
      <c r="E1359" s="108" t="s">
        <v>200</v>
      </c>
      <c r="F1359" s="104" t="s">
        <v>1536</v>
      </c>
      <c r="G1359" s="169">
        <v>1.1599999999999999</v>
      </c>
      <c r="H1359" s="169"/>
      <c r="I1359" s="110">
        <v>5.59</v>
      </c>
    </row>
    <row r="1360" spans="1:9" ht="49.15" customHeight="1" thickBot="1" x14ac:dyDescent="0.25">
      <c r="A1360" s="113"/>
      <c r="B1360" s="168" t="s">
        <v>1537</v>
      </c>
      <c r="C1360" s="168"/>
      <c r="D1360" s="107">
        <v>6.8503999999999996</v>
      </c>
      <c r="E1360" s="108" t="s">
        <v>161</v>
      </c>
      <c r="F1360" s="104" t="s">
        <v>1538</v>
      </c>
      <c r="G1360" s="169">
        <v>17.61</v>
      </c>
      <c r="H1360" s="169"/>
      <c r="I1360" s="110">
        <v>120.64</v>
      </c>
    </row>
    <row r="1361" spans="1:9" ht="49.15" customHeight="1" thickBot="1" x14ac:dyDescent="0.25">
      <c r="A1361" s="113"/>
      <c r="B1361" s="168" t="s">
        <v>1539</v>
      </c>
      <c r="C1361" s="168"/>
      <c r="D1361" s="107">
        <v>0.54730000000000001</v>
      </c>
      <c r="E1361" s="108" t="s">
        <v>200</v>
      </c>
      <c r="F1361" s="104" t="s">
        <v>1540</v>
      </c>
      <c r="G1361" s="169">
        <v>502.19</v>
      </c>
      <c r="H1361" s="169"/>
      <c r="I1361" s="110">
        <v>274.85000000000002</v>
      </c>
    </row>
    <row r="1362" spans="1:9" ht="15.2" customHeight="1" thickBot="1" x14ac:dyDescent="0.25">
      <c r="A1362" s="113"/>
      <c r="B1362" s="113"/>
      <c r="C1362" s="103"/>
      <c r="D1362" s="107">
        <v>31.25</v>
      </c>
      <c r="E1362" s="108" t="s">
        <v>798</v>
      </c>
      <c r="F1362" s="104" t="s">
        <v>799</v>
      </c>
      <c r="G1362" s="169">
        <v>447.85</v>
      </c>
      <c r="H1362" s="170"/>
      <c r="I1362" s="111">
        <v>139.94999999999999</v>
      </c>
    </row>
    <row r="1363" spans="1:9" ht="15.4" customHeight="1" thickBot="1" x14ac:dyDescent="0.25">
      <c r="A1363" s="113"/>
      <c r="B1363" s="113"/>
      <c r="C1363" s="103"/>
      <c r="D1363" s="103"/>
      <c r="E1363" s="103"/>
      <c r="F1363" s="171" t="s">
        <v>813</v>
      </c>
      <c r="G1363" s="171"/>
      <c r="H1363" s="172">
        <v>587.79999999999995</v>
      </c>
      <c r="I1363" s="172"/>
    </row>
    <row r="1364" spans="1:9" ht="15.4" customHeight="1" thickBot="1" x14ac:dyDescent="0.25">
      <c r="A1364" s="178" t="s">
        <v>1542</v>
      </c>
      <c r="B1364" s="178"/>
      <c r="C1364" s="106" t="s">
        <v>76</v>
      </c>
      <c r="D1364" s="179" t="s">
        <v>576</v>
      </c>
      <c r="E1364" s="179"/>
      <c r="F1364" s="179"/>
      <c r="G1364" s="179"/>
      <c r="H1364" s="179"/>
      <c r="I1364" s="103"/>
    </row>
    <row r="1365" spans="1:9" ht="21.4" customHeight="1" thickBot="1" x14ac:dyDescent="0.25">
      <c r="A1365" s="113"/>
      <c r="B1365" s="168" t="s">
        <v>879</v>
      </c>
      <c r="C1365" s="168"/>
      <c r="D1365" s="107">
        <v>0.3</v>
      </c>
      <c r="E1365" s="108" t="s">
        <v>804</v>
      </c>
      <c r="F1365" s="104" t="s">
        <v>880</v>
      </c>
      <c r="G1365" s="169">
        <v>22.8</v>
      </c>
      <c r="H1365" s="169"/>
      <c r="I1365" s="110">
        <v>6.84</v>
      </c>
    </row>
    <row r="1366" spans="1:9" ht="21.4" customHeight="1" thickBot="1" x14ac:dyDescent="0.25">
      <c r="A1366" s="113"/>
      <c r="B1366" s="168" t="s">
        <v>1527</v>
      </c>
      <c r="C1366" s="168"/>
      <c r="D1366" s="107">
        <v>1.2</v>
      </c>
      <c r="E1366" s="108" t="s">
        <v>804</v>
      </c>
      <c r="F1366" s="104" t="s">
        <v>939</v>
      </c>
      <c r="G1366" s="169">
        <v>18.09</v>
      </c>
      <c r="H1366" s="169"/>
      <c r="I1366" s="110">
        <v>21.71</v>
      </c>
    </row>
    <row r="1367" spans="1:9" ht="21.4" customHeight="1" thickBot="1" x14ac:dyDescent="0.25">
      <c r="A1367" s="113"/>
      <c r="B1367" s="168" t="s">
        <v>815</v>
      </c>
      <c r="C1367" s="168"/>
      <c r="D1367" s="107">
        <v>3.2</v>
      </c>
      <c r="E1367" s="108" t="s">
        <v>804</v>
      </c>
      <c r="F1367" s="104" t="s">
        <v>816</v>
      </c>
      <c r="G1367" s="169">
        <v>22.6</v>
      </c>
      <c r="H1367" s="169"/>
      <c r="I1367" s="110">
        <v>72.319999999999993</v>
      </c>
    </row>
    <row r="1368" spans="1:9" ht="15.2" customHeight="1" thickBot="1" x14ac:dyDescent="0.25">
      <c r="A1368" s="113"/>
      <c r="B1368" s="168" t="s">
        <v>1543</v>
      </c>
      <c r="C1368" s="168"/>
      <c r="D1368" s="107">
        <v>1</v>
      </c>
      <c r="E1368" s="108" t="s">
        <v>963</v>
      </c>
      <c r="F1368" s="104" t="s">
        <v>1544</v>
      </c>
      <c r="G1368" s="169">
        <v>214.09</v>
      </c>
      <c r="H1368" s="169"/>
      <c r="I1368" s="110">
        <v>214.09</v>
      </c>
    </row>
    <row r="1369" spans="1:9" ht="15.2" customHeight="1" thickBot="1" x14ac:dyDescent="0.25">
      <c r="A1369" s="113"/>
      <c r="B1369" s="168" t="s">
        <v>1545</v>
      </c>
      <c r="C1369" s="168"/>
      <c r="D1369" s="107">
        <v>6</v>
      </c>
      <c r="E1369" s="108" t="s">
        <v>161</v>
      </c>
      <c r="F1369" s="104" t="s">
        <v>1546</v>
      </c>
      <c r="G1369" s="169">
        <v>12.7</v>
      </c>
      <c r="H1369" s="169"/>
      <c r="I1369" s="110">
        <v>76.2</v>
      </c>
    </row>
    <row r="1370" spans="1:9" ht="15.2" customHeight="1" thickBot="1" x14ac:dyDescent="0.25">
      <c r="A1370" s="113"/>
      <c r="B1370" s="168" t="s">
        <v>1547</v>
      </c>
      <c r="C1370" s="168"/>
      <c r="D1370" s="107">
        <v>0.6</v>
      </c>
      <c r="E1370" s="108" t="s">
        <v>963</v>
      </c>
      <c r="F1370" s="104" t="s">
        <v>1548</v>
      </c>
      <c r="G1370" s="169">
        <v>146.5</v>
      </c>
      <c r="H1370" s="169"/>
      <c r="I1370" s="110">
        <v>87.9</v>
      </c>
    </row>
    <row r="1371" spans="1:9" ht="15.2" customHeight="1" thickBot="1" x14ac:dyDescent="0.25">
      <c r="A1371" s="113"/>
      <c r="B1371" s="113"/>
      <c r="C1371" s="103"/>
      <c r="D1371" s="107">
        <v>31.25</v>
      </c>
      <c r="E1371" s="108" t="s">
        <v>798</v>
      </c>
      <c r="F1371" s="104" t="s">
        <v>799</v>
      </c>
      <c r="G1371" s="169">
        <v>479.06</v>
      </c>
      <c r="H1371" s="170"/>
      <c r="I1371" s="111">
        <v>149.71</v>
      </c>
    </row>
    <row r="1372" spans="1:9" ht="15.4" customHeight="1" thickBot="1" x14ac:dyDescent="0.25">
      <c r="A1372" s="113"/>
      <c r="B1372" s="113"/>
      <c r="C1372" s="103"/>
      <c r="D1372" s="103"/>
      <c r="E1372" s="103"/>
      <c r="F1372" s="171" t="s">
        <v>813</v>
      </c>
      <c r="G1372" s="171"/>
      <c r="H1372" s="172">
        <v>628.77</v>
      </c>
      <c r="I1372" s="172"/>
    </row>
    <row r="1373" spans="1:9" ht="15.4" customHeight="1" thickBot="1" x14ac:dyDescent="0.25">
      <c r="A1373" s="178" t="s">
        <v>1549</v>
      </c>
      <c r="B1373" s="178"/>
      <c r="C1373" s="106" t="s">
        <v>76</v>
      </c>
      <c r="D1373" s="179" t="s">
        <v>576</v>
      </c>
      <c r="E1373" s="179"/>
      <c r="F1373" s="179"/>
      <c r="G1373" s="179"/>
      <c r="H1373" s="179"/>
      <c r="I1373" s="103"/>
    </row>
    <row r="1374" spans="1:9" ht="21.4" customHeight="1" thickBot="1" x14ac:dyDescent="0.25">
      <c r="A1374" s="113"/>
      <c r="B1374" s="168" t="s">
        <v>879</v>
      </c>
      <c r="C1374" s="168"/>
      <c r="D1374" s="107">
        <v>0.3</v>
      </c>
      <c r="E1374" s="108" t="s">
        <v>804</v>
      </c>
      <c r="F1374" s="104" t="s">
        <v>880</v>
      </c>
      <c r="G1374" s="169">
        <v>22.8</v>
      </c>
      <c r="H1374" s="169"/>
      <c r="I1374" s="110">
        <v>6.84</v>
      </c>
    </row>
    <row r="1375" spans="1:9" ht="21.4" customHeight="1" thickBot="1" x14ac:dyDescent="0.25">
      <c r="A1375" s="113"/>
      <c r="B1375" s="168" t="s">
        <v>1527</v>
      </c>
      <c r="C1375" s="168"/>
      <c r="D1375" s="107">
        <v>1.2</v>
      </c>
      <c r="E1375" s="108" t="s">
        <v>804</v>
      </c>
      <c r="F1375" s="104" t="s">
        <v>939</v>
      </c>
      <c r="G1375" s="169">
        <v>18.09</v>
      </c>
      <c r="H1375" s="169"/>
      <c r="I1375" s="110">
        <v>21.71</v>
      </c>
    </row>
    <row r="1376" spans="1:9" ht="21.4" customHeight="1" thickBot="1" x14ac:dyDescent="0.25">
      <c r="A1376" s="113"/>
      <c r="B1376" s="168" t="s">
        <v>815</v>
      </c>
      <c r="C1376" s="168"/>
      <c r="D1376" s="107">
        <v>3.2</v>
      </c>
      <c r="E1376" s="108" t="s">
        <v>804</v>
      </c>
      <c r="F1376" s="104" t="s">
        <v>816</v>
      </c>
      <c r="G1376" s="169">
        <v>22.6</v>
      </c>
      <c r="H1376" s="169"/>
      <c r="I1376" s="110">
        <v>72.319999999999993</v>
      </c>
    </row>
    <row r="1377" spans="1:9" ht="15.2" customHeight="1" thickBot="1" x14ac:dyDescent="0.25">
      <c r="A1377" s="113"/>
      <c r="B1377" s="168" t="s">
        <v>1543</v>
      </c>
      <c r="C1377" s="168"/>
      <c r="D1377" s="107">
        <v>1</v>
      </c>
      <c r="E1377" s="108" t="s">
        <v>963</v>
      </c>
      <c r="F1377" s="104" t="s">
        <v>1544</v>
      </c>
      <c r="G1377" s="169">
        <v>214.09</v>
      </c>
      <c r="H1377" s="169"/>
      <c r="I1377" s="110">
        <v>214.09</v>
      </c>
    </row>
    <row r="1378" spans="1:9" ht="15.2" customHeight="1" thickBot="1" x14ac:dyDescent="0.25">
      <c r="A1378" s="113"/>
      <c r="B1378" s="168" t="s">
        <v>1545</v>
      </c>
      <c r="C1378" s="168"/>
      <c r="D1378" s="107">
        <v>6</v>
      </c>
      <c r="E1378" s="108" t="s">
        <v>161</v>
      </c>
      <c r="F1378" s="104" t="s">
        <v>1546</v>
      </c>
      <c r="G1378" s="169">
        <v>12.7</v>
      </c>
      <c r="H1378" s="169"/>
      <c r="I1378" s="110">
        <v>76.2</v>
      </c>
    </row>
    <row r="1379" spans="1:9" ht="15.2" customHeight="1" thickBot="1" x14ac:dyDescent="0.25">
      <c r="A1379" s="113"/>
      <c r="B1379" s="168" t="s">
        <v>1547</v>
      </c>
      <c r="C1379" s="168"/>
      <c r="D1379" s="107">
        <v>0.6</v>
      </c>
      <c r="E1379" s="108" t="s">
        <v>963</v>
      </c>
      <c r="F1379" s="104" t="s">
        <v>1548</v>
      </c>
      <c r="G1379" s="169">
        <v>146.5</v>
      </c>
      <c r="H1379" s="169"/>
      <c r="I1379" s="110">
        <v>87.9</v>
      </c>
    </row>
    <row r="1380" spans="1:9" ht="15.2" customHeight="1" thickBot="1" x14ac:dyDescent="0.25">
      <c r="A1380" s="113"/>
      <c r="B1380" s="113"/>
      <c r="C1380" s="103"/>
      <c r="D1380" s="107">
        <v>31.25</v>
      </c>
      <c r="E1380" s="108" t="s">
        <v>798</v>
      </c>
      <c r="F1380" s="104" t="s">
        <v>799</v>
      </c>
      <c r="G1380" s="169">
        <v>479.06</v>
      </c>
      <c r="H1380" s="170"/>
      <c r="I1380" s="111">
        <v>149.71</v>
      </c>
    </row>
    <row r="1381" spans="1:9" ht="15.4" customHeight="1" thickBot="1" x14ac:dyDescent="0.25">
      <c r="A1381" s="113"/>
      <c r="B1381" s="113"/>
      <c r="C1381" s="103"/>
      <c r="D1381" s="103"/>
      <c r="E1381" s="103"/>
      <c r="F1381" s="171" t="s">
        <v>813</v>
      </c>
      <c r="G1381" s="171"/>
      <c r="H1381" s="172">
        <v>628.77</v>
      </c>
      <c r="I1381" s="172"/>
    </row>
    <row r="1382" spans="1:9" ht="15.4" customHeight="1" thickBot="1" x14ac:dyDescent="0.25">
      <c r="A1382" s="178" t="s">
        <v>1550</v>
      </c>
      <c r="B1382" s="178"/>
      <c r="C1382" s="106" t="s">
        <v>76</v>
      </c>
      <c r="D1382" s="179" t="s">
        <v>576</v>
      </c>
      <c r="E1382" s="179"/>
      <c r="F1382" s="179"/>
      <c r="G1382" s="179"/>
      <c r="H1382" s="179"/>
      <c r="I1382" s="103"/>
    </row>
    <row r="1383" spans="1:9" ht="21.4" customHeight="1" thickBot="1" x14ac:dyDescent="0.25">
      <c r="A1383" s="113"/>
      <c r="B1383" s="168" t="s">
        <v>879</v>
      </c>
      <c r="C1383" s="168"/>
      <c r="D1383" s="107">
        <v>0.3</v>
      </c>
      <c r="E1383" s="108" t="s">
        <v>804</v>
      </c>
      <c r="F1383" s="104" t="s">
        <v>880</v>
      </c>
      <c r="G1383" s="169">
        <v>22.8</v>
      </c>
      <c r="H1383" s="169"/>
      <c r="I1383" s="110">
        <v>6.84</v>
      </c>
    </row>
    <row r="1384" spans="1:9" ht="21.4" customHeight="1" thickBot="1" x14ac:dyDescent="0.25">
      <c r="A1384" s="113"/>
      <c r="B1384" s="168" t="s">
        <v>1527</v>
      </c>
      <c r="C1384" s="168"/>
      <c r="D1384" s="107">
        <v>1.2</v>
      </c>
      <c r="E1384" s="108" t="s">
        <v>804</v>
      </c>
      <c r="F1384" s="104" t="s">
        <v>939</v>
      </c>
      <c r="G1384" s="169">
        <v>18.09</v>
      </c>
      <c r="H1384" s="169"/>
      <c r="I1384" s="110">
        <v>21.71</v>
      </c>
    </row>
    <row r="1385" spans="1:9" ht="21.4" customHeight="1" thickBot="1" x14ac:dyDescent="0.25">
      <c r="A1385" s="113"/>
      <c r="B1385" s="168" t="s">
        <v>815</v>
      </c>
      <c r="C1385" s="168"/>
      <c r="D1385" s="107">
        <v>3.2</v>
      </c>
      <c r="E1385" s="108" t="s">
        <v>804</v>
      </c>
      <c r="F1385" s="104" t="s">
        <v>816</v>
      </c>
      <c r="G1385" s="169">
        <v>22.6</v>
      </c>
      <c r="H1385" s="169"/>
      <c r="I1385" s="110">
        <v>72.319999999999993</v>
      </c>
    </row>
    <row r="1386" spans="1:9" ht="15.2" customHeight="1" thickBot="1" x14ac:dyDescent="0.25">
      <c r="A1386" s="113"/>
      <c r="B1386" s="168" t="s">
        <v>1543</v>
      </c>
      <c r="C1386" s="168"/>
      <c r="D1386" s="107">
        <v>1</v>
      </c>
      <c r="E1386" s="108" t="s">
        <v>963</v>
      </c>
      <c r="F1386" s="104" t="s">
        <v>1544</v>
      </c>
      <c r="G1386" s="169">
        <v>214.09</v>
      </c>
      <c r="H1386" s="169"/>
      <c r="I1386" s="110">
        <v>214.09</v>
      </c>
    </row>
    <row r="1387" spans="1:9" ht="15.2" customHeight="1" thickBot="1" x14ac:dyDescent="0.25">
      <c r="A1387" s="113"/>
      <c r="B1387" s="168" t="s">
        <v>1545</v>
      </c>
      <c r="C1387" s="168"/>
      <c r="D1387" s="107">
        <v>6</v>
      </c>
      <c r="E1387" s="108" t="s">
        <v>161</v>
      </c>
      <c r="F1387" s="104" t="s">
        <v>1546</v>
      </c>
      <c r="G1387" s="169">
        <v>12.7</v>
      </c>
      <c r="H1387" s="169"/>
      <c r="I1387" s="110">
        <v>76.2</v>
      </c>
    </row>
    <row r="1388" spans="1:9" ht="15.2" customHeight="1" thickBot="1" x14ac:dyDescent="0.25">
      <c r="A1388" s="113"/>
      <c r="B1388" s="168" t="s">
        <v>1547</v>
      </c>
      <c r="C1388" s="168"/>
      <c r="D1388" s="107">
        <v>0.6</v>
      </c>
      <c r="E1388" s="108" t="s">
        <v>963</v>
      </c>
      <c r="F1388" s="104" t="s">
        <v>1548</v>
      </c>
      <c r="G1388" s="169">
        <v>146.5</v>
      </c>
      <c r="H1388" s="169"/>
      <c r="I1388" s="110">
        <v>87.9</v>
      </c>
    </row>
    <row r="1389" spans="1:9" ht="15.2" customHeight="1" thickBot="1" x14ac:dyDescent="0.25">
      <c r="A1389" s="113"/>
      <c r="B1389" s="113"/>
      <c r="C1389" s="103"/>
      <c r="D1389" s="107">
        <v>31.25</v>
      </c>
      <c r="E1389" s="108" t="s">
        <v>798</v>
      </c>
      <c r="F1389" s="104" t="s">
        <v>799</v>
      </c>
      <c r="G1389" s="169">
        <v>479.06</v>
      </c>
      <c r="H1389" s="170"/>
      <c r="I1389" s="111">
        <v>149.71</v>
      </c>
    </row>
    <row r="1390" spans="1:9" ht="15.4" customHeight="1" thickBot="1" x14ac:dyDescent="0.25">
      <c r="A1390" s="113"/>
      <c r="B1390" s="113"/>
      <c r="C1390" s="103"/>
      <c r="D1390" s="103"/>
      <c r="E1390" s="103"/>
      <c r="F1390" s="171" t="s">
        <v>813</v>
      </c>
      <c r="G1390" s="171"/>
      <c r="H1390" s="172">
        <v>628.77</v>
      </c>
      <c r="I1390" s="172"/>
    </row>
    <row r="1391" spans="1:9" ht="15.4" customHeight="1" thickBot="1" x14ac:dyDescent="0.25">
      <c r="A1391" s="178" t="s">
        <v>1551</v>
      </c>
      <c r="B1391" s="178"/>
      <c r="C1391" s="106" t="s">
        <v>76</v>
      </c>
      <c r="D1391" s="179" t="s">
        <v>579</v>
      </c>
      <c r="E1391" s="179"/>
      <c r="F1391" s="179"/>
      <c r="G1391" s="179"/>
      <c r="H1391" s="179"/>
      <c r="I1391" s="103"/>
    </row>
    <row r="1392" spans="1:9" ht="21.4" customHeight="1" thickBot="1" x14ac:dyDescent="0.25">
      <c r="A1392" s="113"/>
      <c r="B1392" s="168" t="s">
        <v>950</v>
      </c>
      <c r="C1392" s="168"/>
      <c r="D1392" s="107">
        <v>1.2</v>
      </c>
      <c r="E1392" s="108" t="s">
        <v>804</v>
      </c>
      <c r="F1392" s="104" t="s">
        <v>951</v>
      </c>
      <c r="G1392" s="169">
        <v>18.21</v>
      </c>
      <c r="H1392" s="169"/>
      <c r="I1392" s="110">
        <v>21.85</v>
      </c>
    </row>
    <row r="1393" spans="1:9" ht="21.4" customHeight="1" thickBot="1" x14ac:dyDescent="0.25">
      <c r="A1393" s="113"/>
      <c r="B1393" s="168" t="s">
        <v>879</v>
      </c>
      <c r="C1393" s="168"/>
      <c r="D1393" s="107">
        <v>1.85</v>
      </c>
      <c r="E1393" s="108" t="s">
        <v>804</v>
      </c>
      <c r="F1393" s="104" t="s">
        <v>880</v>
      </c>
      <c r="G1393" s="169">
        <v>22.8</v>
      </c>
      <c r="H1393" s="169"/>
      <c r="I1393" s="110">
        <v>42.18</v>
      </c>
    </row>
    <row r="1394" spans="1:9" ht="15.2" customHeight="1" thickBot="1" x14ac:dyDescent="0.25">
      <c r="A1394" s="113"/>
      <c r="B1394" s="168" t="s">
        <v>1552</v>
      </c>
      <c r="C1394" s="168"/>
      <c r="D1394" s="107">
        <v>0.05</v>
      </c>
      <c r="E1394" s="108" t="s">
        <v>92</v>
      </c>
      <c r="F1394" s="104" t="s">
        <v>1553</v>
      </c>
      <c r="G1394" s="169">
        <v>495.75</v>
      </c>
      <c r="H1394" s="169"/>
      <c r="I1394" s="110">
        <v>24.79</v>
      </c>
    </row>
    <row r="1395" spans="1:9" ht="21.4" customHeight="1" thickBot="1" x14ac:dyDescent="0.25">
      <c r="A1395" s="113"/>
      <c r="B1395" s="168" t="s">
        <v>1554</v>
      </c>
      <c r="C1395" s="168"/>
      <c r="D1395" s="107">
        <v>1</v>
      </c>
      <c r="E1395" s="108" t="s">
        <v>963</v>
      </c>
      <c r="F1395" s="104" t="s">
        <v>1555</v>
      </c>
      <c r="G1395" s="169">
        <v>480.44</v>
      </c>
      <c r="H1395" s="169"/>
      <c r="I1395" s="110">
        <v>480.44</v>
      </c>
    </row>
    <row r="1396" spans="1:9" ht="15.2" customHeight="1" thickBot="1" x14ac:dyDescent="0.25">
      <c r="A1396" s="113"/>
      <c r="B1396" s="113"/>
      <c r="C1396" s="103"/>
      <c r="D1396" s="107">
        <v>31.25</v>
      </c>
      <c r="E1396" s="108" t="s">
        <v>798</v>
      </c>
      <c r="F1396" s="104" t="s">
        <v>799</v>
      </c>
      <c r="G1396" s="169">
        <v>569.26</v>
      </c>
      <c r="H1396" s="170"/>
      <c r="I1396" s="111">
        <v>177.89</v>
      </c>
    </row>
    <row r="1397" spans="1:9" ht="15.4" customHeight="1" thickBot="1" x14ac:dyDescent="0.25">
      <c r="A1397" s="113"/>
      <c r="B1397" s="113"/>
      <c r="C1397" s="103"/>
      <c r="D1397" s="103"/>
      <c r="E1397" s="103"/>
      <c r="F1397" s="171" t="s">
        <v>813</v>
      </c>
      <c r="G1397" s="171"/>
      <c r="H1397" s="172">
        <v>747.15</v>
      </c>
      <c r="I1397" s="172"/>
    </row>
    <row r="1398" spans="1:9" ht="15.4" customHeight="1" thickBot="1" x14ac:dyDescent="0.25">
      <c r="A1398" s="178" t="s">
        <v>1556</v>
      </c>
      <c r="B1398" s="178"/>
      <c r="C1398" s="106" t="s">
        <v>76</v>
      </c>
      <c r="D1398" s="179" t="s">
        <v>584</v>
      </c>
      <c r="E1398" s="179"/>
      <c r="F1398" s="179"/>
      <c r="G1398" s="179"/>
      <c r="H1398" s="179"/>
      <c r="I1398" s="103"/>
    </row>
    <row r="1399" spans="1:9" ht="21.4" customHeight="1" thickBot="1" x14ac:dyDescent="0.25">
      <c r="A1399" s="113"/>
      <c r="B1399" s="168" t="s">
        <v>950</v>
      </c>
      <c r="C1399" s="168"/>
      <c r="D1399" s="107">
        <v>2</v>
      </c>
      <c r="E1399" s="108" t="s">
        <v>804</v>
      </c>
      <c r="F1399" s="104" t="s">
        <v>951</v>
      </c>
      <c r="G1399" s="169">
        <v>18.21</v>
      </c>
      <c r="H1399" s="169"/>
      <c r="I1399" s="110">
        <v>36.42</v>
      </c>
    </row>
    <row r="1400" spans="1:9" ht="21.4" customHeight="1" thickBot="1" x14ac:dyDescent="0.25">
      <c r="A1400" s="113"/>
      <c r="B1400" s="168" t="s">
        <v>879</v>
      </c>
      <c r="C1400" s="168"/>
      <c r="D1400" s="107">
        <v>2</v>
      </c>
      <c r="E1400" s="108" t="s">
        <v>804</v>
      </c>
      <c r="F1400" s="104" t="s">
        <v>880</v>
      </c>
      <c r="G1400" s="169">
        <v>22.8</v>
      </c>
      <c r="H1400" s="169"/>
      <c r="I1400" s="110">
        <v>45.6</v>
      </c>
    </row>
    <row r="1401" spans="1:9" ht="15.2" customHeight="1" thickBot="1" x14ac:dyDescent="0.25">
      <c r="A1401" s="113"/>
      <c r="B1401" s="168" t="s">
        <v>1557</v>
      </c>
      <c r="C1401" s="168"/>
      <c r="D1401" s="107">
        <v>0.05</v>
      </c>
      <c r="E1401" s="108" t="s">
        <v>92</v>
      </c>
      <c r="F1401" s="104" t="s">
        <v>1558</v>
      </c>
      <c r="G1401" s="169">
        <v>564.98</v>
      </c>
      <c r="H1401" s="169"/>
      <c r="I1401" s="110">
        <v>28.25</v>
      </c>
    </row>
    <row r="1402" spans="1:9" ht="21.4" customHeight="1" thickBot="1" x14ac:dyDescent="0.25">
      <c r="A1402" s="113"/>
      <c r="B1402" s="168" t="s">
        <v>1559</v>
      </c>
      <c r="C1402" s="168"/>
      <c r="D1402" s="107">
        <v>1</v>
      </c>
      <c r="E1402" s="108" t="s">
        <v>963</v>
      </c>
      <c r="F1402" s="104" t="s">
        <v>1560</v>
      </c>
      <c r="G1402" s="169">
        <v>306.76</v>
      </c>
      <c r="H1402" s="169"/>
      <c r="I1402" s="110">
        <v>306.76</v>
      </c>
    </row>
    <row r="1403" spans="1:9" ht="15.2" customHeight="1" thickBot="1" x14ac:dyDescent="0.25">
      <c r="A1403" s="113"/>
      <c r="B1403" s="113"/>
      <c r="C1403" s="103"/>
      <c r="D1403" s="107">
        <v>31.25</v>
      </c>
      <c r="E1403" s="108" t="s">
        <v>798</v>
      </c>
      <c r="F1403" s="104" t="s">
        <v>799</v>
      </c>
      <c r="G1403" s="169">
        <v>417.03</v>
      </c>
      <c r="H1403" s="170"/>
      <c r="I1403" s="111">
        <v>130.32</v>
      </c>
    </row>
    <row r="1404" spans="1:9" ht="15.4" customHeight="1" thickBot="1" x14ac:dyDescent="0.25">
      <c r="A1404" s="113"/>
      <c r="B1404" s="113"/>
      <c r="C1404" s="103"/>
      <c r="D1404" s="103"/>
      <c r="E1404" s="103"/>
      <c r="F1404" s="171" t="s">
        <v>813</v>
      </c>
      <c r="G1404" s="171"/>
      <c r="H1404" s="172">
        <v>547.35</v>
      </c>
      <c r="I1404" s="172"/>
    </row>
    <row r="1405" spans="1:9" ht="15.4" customHeight="1" thickBot="1" x14ac:dyDescent="0.25">
      <c r="A1405" s="178" t="s">
        <v>1561</v>
      </c>
      <c r="B1405" s="178"/>
      <c r="C1405" s="106" t="s">
        <v>76</v>
      </c>
      <c r="D1405" s="179" t="s">
        <v>584</v>
      </c>
      <c r="E1405" s="179"/>
      <c r="F1405" s="179"/>
      <c r="G1405" s="179"/>
      <c r="H1405" s="179"/>
      <c r="I1405" s="103"/>
    </row>
    <row r="1406" spans="1:9" ht="21.4" customHeight="1" thickBot="1" x14ac:dyDescent="0.25">
      <c r="A1406" s="113"/>
      <c r="B1406" s="168" t="s">
        <v>950</v>
      </c>
      <c r="C1406" s="168"/>
      <c r="D1406" s="107">
        <v>2</v>
      </c>
      <c r="E1406" s="108" t="s">
        <v>804</v>
      </c>
      <c r="F1406" s="104" t="s">
        <v>951</v>
      </c>
      <c r="G1406" s="169">
        <v>18.21</v>
      </c>
      <c r="H1406" s="169"/>
      <c r="I1406" s="110">
        <v>36.42</v>
      </c>
    </row>
    <row r="1407" spans="1:9" ht="21.4" customHeight="1" thickBot="1" x14ac:dyDescent="0.25">
      <c r="A1407" s="113"/>
      <c r="B1407" s="168" t="s">
        <v>879</v>
      </c>
      <c r="C1407" s="168"/>
      <c r="D1407" s="107">
        <v>2</v>
      </c>
      <c r="E1407" s="108" t="s">
        <v>804</v>
      </c>
      <c r="F1407" s="104" t="s">
        <v>880</v>
      </c>
      <c r="G1407" s="169">
        <v>22.8</v>
      </c>
      <c r="H1407" s="169"/>
      <c r="I1407" s="110">
        <v>45.6</v>
      </c>
    </row>
    <row r="1408" spans="1:9" ht="15.2" customHeight="1" thickBot="1" x14ac:dyDescent="0.25">
      <c r="A1408" s="113"/>
      <c r="B1408" s="168" t="s">
        <v>1557</v>
      </c>
      <c r="C1408" s="168"/>
      <c r="D1408" s="107">
        <v>0.05</v>
      </c>
      <c r="E1408" s="108" t="s">
        <v>92</v>
      </c>
      <c r="F1408" s="104" t="s">
        <v>1558</v>
      </c>
      <c r="G1408" s="169">
        <v>564.98</v>
      </c>
      <c r="H1408" s="169"/>
      <c r="I1408" s="110">
        <v>28.25</v>
      </c>
    </row>
    <row r="1409" spans="1:9" ht="21.4" customHeight="1" thickBot="1" x14ac:dyDescent="0.25">
      <c r="A1409" s="113"/>
      <c r="B1409" s="168" t="s">
        <v>1559</v>
      </c>
      <c r="C1409" s="168"/>
      <c r="D1409" s="107">
        <v>1</v>
      </c>
      <c r="E1409" s="108" t="s">
        <v>963</v>
      </c>
      <c r="F1409" s="104" t="s">
        <v>1560</v>
      </c>
      <c r="G1409" s="169">
        <v>306.76</v>
      </c>
      <c r="H1409" s="169"/>
      <c r="I1409" s="110">
        <v>306.76</v>
      </c>
    </row>
    <row r="1410" spans="1:9" ht="15.2" customHeight="1" thickBot="1" x14ac:dyDescent="0.25">
      <c r="A1410" s="113"/>
      <c r="B1410" s="113"/>
      <c r="C1410" s="103"/>
      <c r="D1410" s="107">
        <v>31.25</v>
      </c>
      <c r="E1410" s="108" t="s">
        <v>798</v>
      </c>
      <c r="F1410" s="104" t="s">
        <v>799</v>
      </c>
      <c r="G1410" s="169">
        <v>417.03</v>
      </c>
      <c r="H1410" s="170"/>
      <c r="I1410" s="111">
        <v>130.32</v>
      </c>
    </row>
    <row r="1411" spans="1:9" ht="15.4" customHeight="1" thickBot="1" x14ac:dyDescent="0.25">
      <c r="A1411" s="113"/>
      <c r="B1411" s="113"/>
      <c r="C1411" s="103"/>
      <c r="D1411" s="103"/>
      <c r="E1411" s="103"/>
      <c r="F1411" s="171" t="s">
        <v>813</v>
      </c>
      <c r="G1411" s="171"/>
      <c r="H1411" s="172">
        <v>547.35</v>
      </c>
      <c r="I1411" s="172"/>
    </row>
    <row r="1412" spans="1:9" ht="15.4" customHeight="1" thickBot="1" x14ac:dyDescent="0.25">
      <c r="A1412" s="178" t="s">
        <v>1562</v>
      </c>
      <c r="B1412" s="178"/>
      <c r="C1412" s="106" t="s">
        <v>76</v>
      </c>
      <c r="D1412" s="179" t="s">
        <v>593</v>
      </c>
      <c r="E1412" s="179"/>
      <c r="F1412" s="179"/>
      <c r="G1412" s="179"/>
      <c r="H1412" s="179"/>
      <c r="I1412" s="103"/>
    </row>
    <row r="1413" spans="1:9" ht="21.4" customHeight="1" thickBot="1" x14ac:dyDescent="0.25">
      <c r="A1413" s="113"/>
      <c r="B1413" s="168" t="s">
        <v>811</v>
      </c>
      <c r="C1413" s="168"/>
      <c r="D1413" s="107">
        <v>1.4690000000000001</v>
      </c>
      <c r="E1413" s="108" t="s">
        <v>804</v>
      </c>
      <c r="F1413" s="104" t="s">
        <v>812</v>
      </c>
      <c r="G1413" s="169">
        <v>18.149999999999999</v>
      </c>
      <c r="H1413" s="169"/>
      <c r="I1413" s="110">
        <v>26.66</v>
      </c>
    </row>
    <row r="1414" spans="1:9" ht="21.4" customHeight="1" thickBot="1" x14ac:dyDescent="0.25">
      <c r="A1414" s="113"/>
      <c r="B1414" s="168" t="s">
        <v>1563</v>
      </c>
      <c r="C1414" s="168"/>
      <c r="D1414" s="107">
        <v>1.5109999999999999</v>
      </c>
      <c r="E1414" s="108" t="s">
        <v>804</v>
      </c>
      <c r="F1414" s="104" t="s">
        <v>1564</v>
      </c>
      <c r="G1414" s="169">
        <v>22.73</v>
      </c>
      <c r="H1414" s="169"/>
      <c r="I1414" s="110">
        <v>34.35</v>
      </c>
    </row>
    <row r="1415" spans="1:9" ht="15.2" customHeight="1" thickBot="1" x14ac:dyDescent="0.25">
      <c r="A1415" s="113"/>
      <c r="B1415" s="168" t="s">
        <v>1565</v>
      </c>
      <c r="C1415" s="168"/>
      <c r="D1415" s="107">
        <v>1</v>
      </c>
      <c r="E1415" s="108" t="s">
        <v>963</v>
      </c>
      <c r="F1415" s="104" t="s">
        <v>1566</v>
      </c>
      <c r="G1415" s="169">
        <v>584.15</v>
      </c>
      <c r="H1415" s="169"/>
      <c r="I1415" s="110">
        <v>584.15</v>
      </c>
    </row>
    <row r="1416" spans="1:9" ht="15.2" customHeight="1" thickBot="1" x14ac:dyDescent="0.25">
      <c r="A1416" s="113"/>
      <c r="B1416" s="113"/>
      <c r="C1416" s="103"/>
      <c r="D1416" s="107">
        <v>31.25</v>
      </c>
      <c r="E1416" s="108" t="s">
        <v>798</v>
      </c>
      <c r="F1416" s="104" t="s">
        <v>799</v>
      </c>
      <c r="G1416" s="169">
        <v>645.16</v>
      </c>
      <c r="H1416" s="170"/>
      <c r="I1416" s="111">
        <v>201.61</v>
      </c>
    </row>
    <row r="1417" spans="1:9" ht="15.4" customHeight="1" thickBot="1" x14ac:dyDescent="0.25">
      <c r="A1417" s="113"/>
      <c r="B1417" s="113"/>
      <c r="C1417" s="103"/>
      <c r="D1417" s="103"/>
      <c r="E1417" s="103"/>
      <c r="F1417" s="171" t="s">
        <v>813</v>
      </c>
      <c r="G1417" s="171"/>
      <c r="H1417" s="172">
        <v>846.77</v>
      </c>
      <c r="I1417" s="172"/>
    </row>
    <row r="1418" spans="1:9" ht="15.4" customHeight="1" thickBot="1" x14ac:dyDescent="0.25">
      <c r="A1418" s="178" t="s">
        <v>1567</v>
      </c>
      <c r="B1418" s="178"/>
      <c r="C1418" s="106" t="s">
        <v>76</v>
      </c>
      <c r="D1418" s="179" t="s">
        <v>593</v>
      </c>
      <c r="E1418" s="179"/>
      <c r="F1418" s="179"/>
      <c r="G1418" s="179"/>
      <c r="H1418" s="179"/>
      <c r="I1418" s="103"/>
    </row>
    <row r="1419" spans="1:9" ht="21.4" customHeight="1" thickBot="1" x14ac:dyDescent="0.25">
      <c r="A1419" s="113"/>
      <c r="B1419" s="168" t="s">
        <v>811</v>
      </c>
      <c r="C1419" s="168"/>
      <c r="D1419" s="107">
        <v>1.4690000000000001</v>
      </c>
      <c r="E1419" s="108" t="s">
        <v>804</v>
      </c>
      <c r="F1419" s="104" t="s">
        <v>812</v>
      </c>
      <c r="G1419" s="169">
        <v>18.149999999999999</v>
      </c>
      <c r="H1419" s="169"/>
      <c r="I1419" s="110">
        <v>26.66</v>
      </c>
    </row>
    <row r="1420" spans="1:9" ht="21.4" customHeight="1" thickBot="1" x14ac:dyDescent="0.25">
      <c r="A1420" s="113"/>
      <c r="B1420" s="168" t="s">
        <v>1563</v>
      </c>
      <c r="C1420" s="168"/>
      <c r="D1420" s="107">
        <v>1.5109999999999999</v>
      </c>
      <c r="E1420" s="108" t="s">
        <v>804</v>
      </c>
      <c r="F1420" s="104" t="s">
        <v>1564</v>
      </c>
      <c r="G1420" s="169">
        <v>22.73</v>
      </c>
      <c r="H1420" s="169"/>
      <c r="I1420" s="110">
        <v>34.35</v>
      </c>
    </row>
    <row r="1421" spans="1:9" ht="15.2" customHeight="1" thickBot="1" x14ac:dyDescent="0.25">
      <c r="A1421" s="113"/>
      <c r="B1421" s="168" t="s">
        <v>1565</v>
      </c>
      <c r="C1421" s="168"/>
      <c r="D1421" s="107">
        <v>1</v>
      </c>
      <c r="E1421" s="108" t="s">
        <v>963</v>
      </c>
      <c r="F1421" s="104" t="s">
        <v>1566</v>
      </c>
      <c r="G1421" s="169">
        <v>584.15</v>
      </c>
      <c r="H1421" s="169"/>
      <c r="I1421" s="110">
        <v>584.15</v>
      </c>
    </row>
    <row r="1422" spans="1:9" ht="15.2" customHeight="1" thickBot="1" x14ac:dyDescent="0.25">
      <c r="A1422" s="113"/>
      <c r="B1422" s="113"/>
      <c r="C1422" s="103"/>
      <c r="D1422" s="107">
        <v>31.25</v>
      </c>
      <c r="E1422" s="108" t="s">
        <v>798</v>
      </c>
      <c r="F1422" s="104" t="s">
        <v>799</v>
      </c>
      <c r="G1422" s="169">
        <v>645.16</v>
      </c>
      <c r="H1422" s="170"/>
      <c r="I1422" s="111">
        <v>201.61</v>
      </c>
    </row>
    <row r="1423" spans="1:9" ht="15.4" customHeight="1" thickBot="1" x14ac:dyDescent="0.25">
      <c r="A1423" s="113"/>
      <c r="B1423" s="113"/>
      <c r="C1423" s="103"/>
      <c r="D1423" s="103"/>
      <c r="E1423" s="103"/>
      <c r="F1423" s="171" t="s">
        <v>813</v>
      </c>
      <c r="G1423" s="171"/>
      <c r="H1423" s="172">
        <v>846.77</v>
      </c>
      <c r="I1423" s="172"/>
    </row>
    <row r="1424" spans="1:9" ht="15.4" customHeight="1" thickBot="1" x14ac:dyDescent="0.25">
      <c r="A1424" s="178" t="s">
        <v>1568</v>
      </c>
      <c r="B1424" s="178"/>
      <c r="C1424" s="106" t="s">
        <v>76</v>
      </c>
      <c r="D1424" s="179" t="s">
        <v>593</v>
      </c>
      <c r="E1424" s="179"/>
      <c r="F1424" s="179"/>
      <c r="G1424" s="179"/>
      <c r="H1424" s="179"/>
      <c r="I1424" s="103"/>
    </row>
    <row r="1425" spans="1:9" ht="21.4" customHeight="1" thickBot="1" x14ac:dyDescent="0.25">
      <c r="A1425" s="113"/>
      <c r="B1425" s="168" t="s">
        <v>811</v>
      </c>
      <c r="C1425" s="168"/>
      <c r="D1425" s="107">
        <v>1.4690000000000001</v>
      </c>
      <c r="E1425" s="108" t="s">
        <v>804</v>
      </c>
      <c r="F1425" s="104" t="s">
        <v>812</v>
      </c>
      <c r="G1425" s="169">
        <v>18.149999999999999</v>
      </c>
      <c r="H1425" s="169"/>
      <c r="I1425" s="110">
        <v>26.66</v>
      </c>
    </row>
    <row r="1426" spans="1:9" ht="21.4" customHeight="1" thickBot="1" x14ac:dyDescent="0.25">
      <c r="A1426" s="113"/>
      <c r="B1426" s="168" t="s">
        <v>1563</v>
      </c>
      <c r="C1426" s="168"/>
      <c r="D1426" s="107">
        <v>1.5109999999999999</v>
      </c>
      <c r="E1426" s="108" t="s">
        <v>804</v>
      </c>
      <c r="F1426" s="104" t="s">
        <v>1564</v>
      </c>
      <c r="G1426" s="169">
        <v>22.73</v>
      </c>
      <c r="H1426" s="169"/>
      <c r="I1426" s="110">
        <v>34.35</v>
      </c>
    </row>
    <row r="1427" spans="1:9" ht="15.2" customHeight="1" thickBot="1" x14ac:dyDescent="0.25">
      <c r="A1427" s="113"/>
      <c r="B1427" s="168" t="s">
        <v>1565</v>
      </c>
      <c r="C1427" s="168"/>
      <c r="D1427" s="107">
        <v>1</v>
      </c>
      <c r="E1427" s="108" t="s">
        <v>963</v>
      </c>
      <c r="F1427" s="104" t="s">
        <v>1566</v>
      </c>
      <c r="G1427" s="169">
        <v>584.15</v>
      </c>
      <c r="H1427" s="169"/>
      <c r="I1427" s="110">
        <v>584.15</v>
      </c>
    </row>
    <row r="1428" spans="1:9" ht="15.2" customHeight="1" thickBot="1" x14ac:dyDescent="0.25">
      <c r="A1428" s="113"/>
      <c r="B1428" s="113"/>
      <c r="C1428" s="103"/>
      <c r="D1428" s="107">
        <v>31.25</v>
      </c>
      <c r="E1428" s="108" t="s">
        <v>798</v>
      </c>
      <c r="F1428" s="104" t="s">
        <v>799</v>
      </c>
      <c r="G1428" s="169">
        <v>645.16</v>
      </c>
      <c r="H1428" s="170"/>
      <c r="I1428" s="111">
        <v>201.61</v>
      </c>
    </row>
    <row r="1429" spans="1:9" ht="15.4" customHeight="1" thickBot="1" x14ac:dyDescent="0.25">
      <c r="A1429" s="113"/>
      <c r="B1429" s="113"/>
      <c r="C1429" s="103"/>
      <c r="D1429" s="103"/>
      <c r="E1429" s="103"/>
      <c r="F1429" s="171" t="s">
        <v>813</v>
      </c>
      <c r="G1429" s="171"/>
      <c r="H1429" s="172">
        <v>846.77</v>
      </c>
      <c r="I1429" s="172"/>
    </row>
    <row r="1430" spans="1:9" ht="15.4" customHeight="1" thickBot="1" x14ac:dyDescent="0.25">
      <c r="A1430" s="178" t="s">
        <v>1569</v>
      </c>
      <c r="B1430" s="178"/>
      <c r="C1430" s="106" t="s">
        <v>76</v>
      </c>
      <c r="D1430" s="179" t="s">
        <v>593</v>
      </c>
      <c r="E1430" s="179"/>
      <c r="F1430" s="179"/>
      <c r="G1430" s="179"/>
      <c r="H1430" s="179"/>
      <c r="I1430" s="103"/>
    </row>
    <row r="1431" spans="1:9" ht="21.4" customHeight="1" thickBot="1" x14ac:dyDescent="0.25">
      <c r="A1431" s="113"/>
      <c r="B1431" s="168" t="s">
        <v>811</v>
      </c>
      <c r="C1431" s="168"/>
      <c r="D1431" s="107">
        <v>1.4690000000000001</v>
      </c>
      <c r="E1431" s="108" t="s">
        <v>804</v>
      </c>
      <c r="F1431" s="104" t="s">
        <v>812</v>
      </c>
      <c r="G1431" s="169">
        <v>18.149999999999999</v>
      </c>
      <c r="H1431" s="169"/>
      <c r="I1431" s="110">
        <v>26.66</v>
      </c>
    </row>
    <row r="1432" spans="1:9" ht="21.4" customHeight="1" thickBot="1" x14ac:dyDescent="0.25">
      <c r="A1432" s="113"/>
      <c r="B1432" s="168" t="s">
        <v>1563</v>
      </c>
      <c r="C1432" s="168"/>
      <c r="D1432" s="107">
        <v>1.5109999999999999</v>
      </c>
      <c r="E1432" s="108" t="s">
        <v>804</v>
      </c>
      <c r="F1432" s="104" t="s">
        <v>1564</v>
      </c>
      <c r="G1432" s="169">
        <v>22.73</v>
      </c>
      <c r="H1432" s="169"/>
      <c r="I1432" s="110">
        <v>34.35</v>
      </c>
    </row>
    <row r="1433" spans="1:9" ht="15.2" customHeight="1" thickBot="1" x14ac:dyDescent="0.25">
      <c r="A1433" s="113"/>
      <c r="B1433" s="168" t="s">
        <v>1565</v>
      </c>
      <c r="C1433" s="168"/>
      <c r="D1433" s="107">
        <v>1</v>
      </c>
      <c r="E1433" s="108" t="s">
        <v>963</v>
      </c>
      <c r="F1433" s="104" t="s">
        <v>1566</v>
      </c>
      <c r="G1433" s="169">
        <v>584.15</v>
      </c>
      <c r="H1433" s="169"/>
      <c r="I1433" s="110">
        <v>584.15</v>
      </c>
    </row>
    <row r="1434" spans="1:9" ht="15.2" customHeight="1" thickBot="1" x14ac:dyDescent="0.25">
      <c r="A1434" s="113"/>
      <c r="B1434" s="113"/>
      <c r="C1434" s="103"/>
      <c r="D1434" s="107">
        <v>31.25</v>
      </c>
      <c r="E1434" s="108" t="s">
        <v>798</v>
      </c>
      <c r="F1434" s="104" t="s">
        <v>799</v>
      </c>
      <c r="G1434" s="169">
        <v>645.16</v>
      </c>
      <c r="H1434" s="170"/>
      <c r="I1434" s="111">
        <v>201.61</v>
      </c>
    </row>
    <row r="1435" spans="1:9" ht="15.4" customHeight="1" thickBot="1" x14ac:dyDescent="0.25">
      <c r="A1435" s="113"/>
      <c r="B1435" s="113"/>
      <c r="C1435" s="103"/>
      <c r="D1435" s="103"/>
      <c r="E1435" s="103"/>
      <c r="F1435" s="171" t="s">
        <v>813</v>
      </c>
      <c r="G1435" s="171"/>
      <c r="H1435" s="172">
        <v>846.77</v>
      </c>
      <c r="I1435" s="172"/>
    </row>
    <row r="1436" spans="1:9" ht="22.15" customHeight="1" thickBot="1" x14ac:dyDescent="0.25">
      <c r="A1436" s="178" t="s">
        <v>1570</v>
      </c>
      <c r="B1436" s="178"/>
      <c r="C1436" s="106" t="s">
        <v>76</v>
      </c>
      <c r="D1436" s="179" t="s">
        <v>596</v>
      </c>
      <c r="E1436" s="179"/>
      <c r="F1436" s="179"/>
      <c r="G1436" s="179"/>
      <c r="H1436" s="179"/>
      <c r="I1436" s="103"/>
    </row>
    <row r="1437" spans="1:9" ht="21.4" customHeight="1" thickBot="1" x14ac:dyDescent="0.25">
      <c r="A1437" s="113"/>
      <c r="B1437" s="168" t="s">
        <v>950</v>
      </c>
      <c r="C1437" s="168"/>
      <c r="D1437" s="107">
        <v>1.2</v>
      </c>
      <c r="E1437" s="108" t="s">
        <v>804</v>
      </c>
      <c r="F1437" s="104" t="s">
        <v>951</v>
      </c>
      <c r="G1437" s="169">
        <v>18.21</v>
      </c>
      <c r="H1437" s="169"/>
      <c r="I1437" s="110">
        <v>21.85</v>
      </c>
    </row>
    <row r="1438" spans="1:9" ht="21.4" customHeight="1" thickBot="1" x14ac:dyDescent="0.25">
      <c r="A1438" s="113"/>
      <c r="B1438" s="168" t="s">
        <v>879</v>
      </c>
      <c r="C1438" s="168"/>
      <c r="D1438" s="107">
        <v>1.85</v>
      </c>
      <c r="E1438" s="108" t="s">
        <v>804</v>
      </c>
      <c r="F1438" s="104" t="s">
        <v>880</v>
      </c>
      <c r="G1438" s="169">
        <v>22.8</v>
      </c>
      <c r="H1438" s="169"/>
      <c r="I1438" s="110">
        <v>42.18</v>
      </c>
    </row>
    <row r="1439" spans="1:9" ht="15.2" customHeight="1" thickBot="1" x14ac:dyDescent="0.25">
      <c r="A1439" s="113"/>
      <c r="B1439" s="168" t="s">
        <v>1552</v>
      </c>
      <c r="C1439" s="168"/>
      <c r="D1439" s="107">
        <v>0.05</v>
      </c>
      <c r="E1439" s="108" t="s">
        <v>92</v>
      </c>
      <c r="F1439" s="104" t="s">
        <v>1553</v>
      </c>
      <c r="G1439" s="169">
        <v>495.75</v>
      </c>
      <c r="H1439" s="169"/>
      <c r="I1439" s="110">
        <v>24.79</v>
      </c>
    </row>
    <row r="1440" spans="1:9" ht="21.4" customHeight="1" thickBot="1" x14ac:dyDescent="0.25">
      <c r="A1440" s="113"/>
      <c r="B1440" s="168" t="s">
        <v>1554</v>
      </c>
      <c r="C1440" s="168"/>
      <c r="D1440" s="107">
        <v>1</v>
      </c>
      <c r="E1440" s="108" t="s">
        <v>963</v>
      </c>
      <c r="F1440" s="104" t="s">
        <v>1555</v>
      </c>
      <c r="G1440" s="169">
        <v>480.44</v>
      </c>
      <c r="H1440" s="169"/>
      <c r="I1440" s="110">
        <v>480.44</v>
      </c>
    </row>
    <row r="1441" spans="1:9" ht="15.2" customHeight="1" thickBot="1" x14ac:dyDescent="0.25">
      <c r="A1441" s="113"/>
      <c r="B1441" s="168" t="s">
        <v>1571</v>
      </c>
      <c r="C1441" s="168"/>
      <c r="D1441" s="107">
        <v>1</v>
      </c>
      <c r="E1441" s="108" t="s">
        <v>963</v>
      </c>
      <c r="F1441" s="104" t="s">
        <v>1572</v>
      </c>
      <c r="G1441" s="169">
        <v>423.48</v>
      </c>
      <c r="H1441" s="169"/>
      <c r="I1441" s="110">
        <v>423.48</v>
      </c>
    </row>
    <row r="1442" spans="1:9" ht="15.2" customHeight="1" thickBot="1" x14ac:dyDescent="0.25">
      <c r="A1442" s="113"/>
      <c r="B1442" s="113"/>
      <c r="C1442" s="103"/>
      <c r="D1442" s="107">
        <v>31.25</v>
      </c>
      <c r="E1442" s="108" t="s">
        <v>798</v>
      </c>
      <c r="F1442" s="104" t="s">
        <v>799</v>
      </c>
      <c r="G1442" s="169">
        <v>992.74</v>
      </c>
      <c r="H1442" s="170"/>
      <c r="I1442" s="111">
        <v>310.23</v>
      </c>
    </row>
    <row r="1443" spans="1:9" ht="15.4" customHeight="1" thickBot="1" x14ac:dyDescent="0.25">
      <c r="A1443" s="113"/>
      <c r="B1443" s="113"/>
      <c r="C1443" s="103"/>
      <c r="D1443" s="103"/>
      <c r="E1443" s="103"/>
      <c r="F1443" s="171" t="s">
        <v>813</v>
      </c>
      <c r="G1443" s="171"/>
      <c r="H1443" s="172">
        <v>1302.97</v>
      </c>
      <c r="I1443" s="172"/>
    </row>
    <row r="1444" spans="1:9" ht="17.649999999999999" customHeight="1" thickBot="1" x14ac:dyDescent="0.25">
      <c r="A1444" s="113"/>
      <c r="B1444" s="113"/>
      <c r="C1444" s="103"/>
      <c r="D1444" s="177" t="s">
        <v>1573</v>
      </c>
      <c r="E1444" s="177"/>
      <c r="F1444" s="177"/>
      <c r="G1444" s="177"/>
      <c r="H1444" s="177"/>
      <c r="I1444" s="103"/>
    </row>
    <row r="1445" spans="1:9" ht="22.15" customHeight="1" thickBot="1" x14ac:dyDescent="0.25">
      <c r="A1445" s="178" t="s">
        <v>1574</v>
      </c>
      <c r="B1445" s="178"/>
      <c r="C1445" s="106" t="s">
        <v>76</v>
      </c>
      <c r="D1445" s="179" t="s">
        <v>599</v>
      </c>
      <c r="E1445" s="179"/>
      <c r="F1445" s="179"/>
      <c r="G1445" s="179"/>
      <c r="H1445" s="179"/>
      <c r="I1445" s="103"/>
    </row>
    <row r="1446" spans="1:9" ht="21.4" customHeight="1" thickBot="1" x14ac:dyDescent="0.25">
      <c r="A1446" s="113"/>
      <c r="B1446" s="168" t="s">
        <v>811</v>
      </c>
      <c r="C1446" s="168"/>
      <c r="D1446" s="107">
        <v>0.55000000000000004</v>
      </c>
      <c r="E1446" s="108" t="s">
        <v>804</v>
      </c>
      <c r="F1446" s="104" t="s">
        <v>812</v>
      </c>
      <c r="G1446" s="169">
        <v>18.149999999999999</v>
      </c>
      <c r="H1446" s="169"/>
      <c r="I1446" s="110">
        <v>9.98</v>
      </c>
    </row>
    <row r="1447" spans="1:9" ht="21.4" customHeight="1" thickBot="1" x14ac:dyDescent="0.25">
      <c r="A1447" s="113"/>
      <c r="B1447" s="168" t="s">
        <v>960</v>
      </c>
      <c r="C1447" s="168"/>
      <c r="D1447" s="107">
        <v>0.7</v>
      </c>
      <c r="E1447" s="108" t="s">
        <v>804</v>
      </c>
      <c r="F1447" s="104" t="s">
        <v>961</v>
      </c>
      <c r="G1447" s="169">
        <v>23.87</v>
      </c>
      <c r="H1447" s="169"/>
      <c r="I1447" s="110">
        <v>16.71</v>
      </c>
    </row>
    <row r="1448" spans="1:9" ht="15.2" customHeight="1" thickBot="1" x14ac:dyDescent="0.25">
      <c r="A1448" s="113"/>
      <c r="B1448" s="168" t="s">
        <v>1575</v>
      </c>
      <c r="C1448" s="168"/>
      <c r="D1448" s="107">
        <v>0.5</v>
      </c>
      <c r="E1448" s="108" t="s">
        <v>200</v>
      </c>
      <c r="F1448" s="104" t="s">
        <v>1576</v>
      </c>
      <c r="G1448" s="169">
        <v>1.06</v>
      </c>
      <c r="H1448" s="169"/>
      <c r="I1448" s="110">
        <v>0.53</v>
      </c>
    </row>
    <row r="1449" spans="1:9" ht="15.2" customHeight="1" thickBot="1" x14ac:dyDescent="0.25">
      <c r="A1449" s="113"/>
      <c r="B1449" s="168" t="s">
        <v>1577</v>
      </c>
      <c r="C1449" s="168"/>
      <c r="D1449" s="107">
        <v>0.11</v>
      </c>
      <c r="E1449" s="108" t="s">
        <v>1578</v>
      </c>
      <c r="F1449" s="104" t="s">
        <v>1579</v>
      </c>
      <c r="G1449" s="169">
        <v>46.3</v>
      </c>
      <c r="H1449" s="169"/>
      <c r="I1449" s="110">
        <v>5.09</v>
      </c>
    </row>
    <row r="1450" spans="1:9" ht="15.2" customHeight="1" thickBot="1" x14ac:dyDescent="0.25">
      <c r="A1450" s="113"/>
      <c r="B1450" s="168" t="s">
        <v>1580</v>
      </c>
      <c r="C1450" s="168"/>
      <c r="D1450" s="107">
        <v>0.08</v>
      </c>
      <c r="E1450" s="108" t="s">
        <v>1578</v>
      </c>
      <c r="F1450" s="104" t="s">
        <v>1581</v>
      </c>
      <c r="G1450" s="169">
        <v>162.11000000000001</v>
      </c>
      <c r="H1450" s="169"/>
      <c r="I1450" s="110">
        <v>12.97</v>
      </c>
    </row>
    <row r="1451" spans="1:9" ht="15.2" customHeight="1" thickBot="1" x14ac:dyDescent="0.25">
      <c r="A1451" s="113"/>
      <c r="B1451" s="168" t="s">
        <v>1582</v>
      </c>
      <c r="C1451" s="168"/>
      <c r="D1451" s="107">
        <v>0.05</v>
      </c>
      <c r="E1451" s="108" t="s">
        <v>1578</v>
      </c>
      <c r="F1451" s="104" t="s">
        <v>1583</v>
      </c>
      <c r="G1451" s="169">
        <v>51.82</v>
      </c>
      <c r="H1451" s="169"/>
      <c r="I1451" s="110">
        <v>2.59</v>
      </c>
    </row>
    <row r="1452" spans="1:9" ht="15.2" customHeight="1" thickBot="1" x14ac:dyDescent="0.25">
      <c r="A1452" s="113"/>
      <c r="B1452" s="113"/>
      <c r="C1452" s="103"/>
      <c r="D1452" s="107">
        <v>31.25</v>
      </c>
      <c r="E1452" s="108" t="s">
        <v>798</v>
      </c>
      <c r="F1452" s="104" t="s">
        <v>799</v>
      </c>
      <c r="G1452" s="169">
        <v>47.87</v>
      </c>
      <c r="H1452" s="170"/>
      <c r="I1452" s="111">
        <v>14.96</v>
      </c>
    </row>
    <row r="1453" spans="1:9" ht="15.4" customHeight="1" thickBot="1" x14ac:dyDescent="0.25">
      <c r="A1453" s="113"/>
      <c r="B1453" s="113"/>
      <c r="C1453" s="103"/>
      <c r="D1453" s="103"/>
      <c r="E1453" s="103"/>
      <c r="F1453" s="171" t="s">
        <v>813</v>
      </c>
      <c r="G1453" s="171"/>
      <c r="H1453" s="172">
        <v>62.83</v>
      </c>
      <c r="I1453" s="172"/>
    </row>
    <row r="1454" spans="1:9" ht="15.4" customHeight="1" thickBot="1" x14ac:dyDescent="0.25">
      <c r="A1454" s="178" t="s">
        <v>1584</v>
      </c>
      <c r="B1454" s="178"/>
      <c r="C1454" s="106" t="s">
        <v>76</v>
      </c>
      <c r="D1454" s="179" t="s">
        <v>604</v>
      </c>
      <c r="E1454" s="179"/>
      <c r="F1454" s="179"/>
      <c r="G1454" s="179"/>
      <c r="H1454" s="179"/>
      <c r="I1454" s="103"/>
    </row>
    <row r="1455" spans="1:9" ht="21.4" customHeight="1" thickBot="1" x14ac:dyDescent="0.25">
      <c r="A1455" s="113"/>
      <c r="B1455" s="168" t="s">
        <v>811</v>
      </c>
      <c r="C1455" s="168"/>
      <c r="D1455" s="107">
        <v>0.6</v>
      </c>
      <c r="E1455" s="108" t="s">
        <v>804</v>
      </c>
      <c r="F1455" s="104" t="s">
        <v>812</v>
      </c>
      <c r="G1455" s="169">
        <v>18.149999999999999</v>
      </c>
      <c r="H1455" s="169"/>
      <c r="I1455" s="110">
        <v>10.89</v>
      </c>
    </row>
    <row r="1456" spans="1:9" ht="21.4" customHeight="1" thickBot="1" x14ac:dyDescent="0.25">
      <c r="A1456" s="113"/>
      <c r="B1456" s="168" t="s">
        <v>960</v>
      </c>
      <c r="C1456" s="168"/>
      <c r="D1456" s="107">
        <v>0.748</v>
      </c>
      <c r="E1456" s="108" t="s">
        <v>804</v>
      </c>
      <c r="F1456" s="104" t="s">
        <v>961</v>
      </c>
      <c r="G1456" s="169">
        <v>23.87</v>
      </c>
      <c r="H1456" s="169"/>
      <c r="I1456" s="110">
        <v>17.850000000000001</v>
      </c>
    </row>
    <row r="1457" spans="1:9" ht="15.2" customHeight="1" thickBot="1" x14ac:dyDescent="0.25">
      <c r="A1457" s="113"/>
      <c r="B1457" s="168" t="s">
        <v>1585</v>
      </c>
      <c r="C1457" s="168"/>
      <c r="D1457" s="107">
        <v>0.05</v>
      </c>
      <c r="E1457" s="108" t="s">
        <v>1578</v>
      </c>
      <c r="F1457" s="104" t="s">
        <v>1586</v>
      </c>
      <c r="G1457" s="169">
        <v>115.51</v>
      </c>
      <c r="H1457" s="169"/>
      <c r="I1457" s="110">
        <v>5.78</v>
      </c>
    </row>
    <row r="1458" spans="1:9" ht="15.2" customHeight="1" thickBot="1" x14ac:dyDescent="0.25">
      <c r="A1458" s="113"/>
      <c r="B1458" s="168" t="s">
        <v>1575</v>
      </c>
      <c r="C1458" s="168"/>
      <c r="D1458" s="107">
        <v>0.8</v>
      </c>
      <c r="E1458" s="108" t="s">
        <v>200</v>
      </c>
      <c r="F1458" s="104" t="s">
        <v>1576</v>
      </c>
      <c r="G1458" s="169">
        <v>1.06</v>
      </c>
      <c r="H1458" s="169"/>
      <c r="I1458" s="110">
        <v>0.85</v>
      </c>
    </row>
    <row r="1459" spans="1:9" ht="15.2" customHeight="1" thickBot="1" x14ac:dyDescent="0.25">
      <c r="A1459" s="113"/>
      <c r="B1459" s="168" t="s">
        <v>1587</v>
      </c>
      <c r="C1459" s="168"/>
      <c r="D1459" s="107">
        <v>0.03</v>
      </c>
      <c r="E1459" s="108" t="s">
        <v>1578</v>
      </c>
      <c r="F1459" s="104" t="s">
        <v>1588</v>
      </c>
      <c r="G1459" s="169">
        <v>50.38</v>
      </c>
      <c r="H1459" s="169"/>
      <c r="I1459" s="110">
        <v>1.51</v>
      </c>
    </row>
    <row r="1460" spans="1:9" ht="15.2" customHeight="1" thickBot="1" x14ac:dyDescent="0.25">
      <c r="A1460" s="113"/>
      <c r="B1460" s="168" t="s">
        <v>1577</v>
      </c>
      <c r="C1460" s="168"/>
      <c r="D1460" s="107">
        <v>0.03</v>
      </c>
      <c r="E1460" s="108" t="s">
        <v>1578</v>
      </c>
      <c r="F1460" s="104" t="s">
        <v>1579</v>
      </c>
      <c r="G1460" s="169">
        <v>46.3</v>
      </c>
      <c r="H1460" s="169"/>
      <c r="I1460" s="110">
        <v>1.39</v>
      </c>
    </row>
    <row r="1461" spans="1:9" ht="15.2" customHeight="1" thickBot="1" x14ac:dyDescent="0.25">
      <c r="A1461" s="113"/>
      <c r="B1461" s="168" t="s">
        <v>1589</v>
      </c>
      <c r="C1461" s="168"/>
      <c r="D1461" s="107">
        <v>0.01</v>
      </c>
      <c r="E1461" s="108" t="s">
        <v>1578</v>
      </c>
      <c r="F1461" s="104" t="s">
        <v>1590</v>
      </c>
      <c r="G1461" s="169">
        <v>69.739999999999995</v>
      </c>
      <c r="H1461" s="169"/>
      <c r="I1461" s="110">
        <v>0.7</v>
      </c>
    </row>
    <row r="1462" spans="1:9" ht="15.2" customHeight="1" thickBot="1" x14ac:dyDescent="0.25">
      <c r="A1462" s="113"/>
      <c r="B1462" s="113"/>
      <c r="C1462" s="103"/>
      <c r="D1462" s="107">
        <v>31.25</v>
      </c>
      <c r="E1462" s="108" t="s">
        <v>798</v>
      </c>
      <c r="F1462" s="104" t="s">
        <v>799</v>
      </c>
      <c r="G1462" s="169">
        <v>38.97</v>
      </c>
      <c r="H1462" s="170"/>
      <c r="I1462" s="111">
        <v>12.18</v>
      </c>
    </row>
    <row r="1463" spans="1:9" ht="15.4" customHeight="1" thickBot="1" x14ac:dyDescent="0.25">
      <c r="A1463" s="113"/>
      <c r="B1463" s="113"/>
      <c r="C1463" s="103"/>
      <c r="D1463" s="103"/>
      <c r="E1463" s="103"/>
      <c r="F1463" s="171" t="s">
        <v>813</v>
      </c>
      <c r="G1463" s="171"/>
      <c r="H1463" s="172">
        <v>51.15</v>
      </c>
      <c r="I1463" s="172"/>
    </row>
    <row r="1464" spans="1:9" ht="15.4" customHeight="1" thickBot="1" x14ac:dyDescent="0.25">
      <c r="A1464" s="178" t="s">
        <v>1591</v>
      </c>
      <c r="B1464" s="178"/>
      <c r="C1464" s="106" t="s">
        <v>76</v>
      </c>
      <c r="D1464" s="179" t="s">
        <v>604</v>
      </c>
      <c r="E1464" s="179"/>
      <c r="F1464" s="179"/>
      <c r="G1464" s="179"/>
      <c r="H1464" s="179"/>
      <c r="I1464" s="103"/>
    </row>
    <row r="1465" spans="1:9" ht="21.4" customHeight="1" thickBot="1" x14ac:dyDescent="0.25">
      <c r="A1465" s="113"/>
      <c r="B1465" s="168" t="s">
        <v>811</v>
      </c>
      <c r="C1465" s="168"/>
      <c r="D1465" s="107">
        <v>0.6</v>
      </c>
      <c r="E1465" s="108" t="s">
        <v>804</v>
      </c>
      <c r="F1465" s="104" t="s">
        <v>812</v>
      </c>
      <c r="G1465" s="169">
        <v>18.149999999999999</v>
      </c>
      <c r="H1465" s="169"/>
      <c r="I1465" s="110">
        <v>10.89</v>
      </c>
    </row>
    <row r="1466" spans="1:9" ht="21.4" customHeight="1" thickBot="1" x14ac:dyDescent="0.25">
      <c r="A1466" s="113"/>
      <c r="B1466" s="168" t="s">
        <v>960</v>
      </c>
      <c r="C1466" s="168"/>
      <c r="D1466" s="107">
        <v>0.748</v>
      </c>
      <c r="E1466" s="108" t="s">
        <v>804</v>
      </c>
      <c r="F1466" s="104" t="s">
        <v>961</v>
      </c>
      <c r="G1466" s="169">
        <v>23.87</v>
      </c>
      <c r="H1466" s="169"/>
      <c r="I1466" s="110">
        <v>17.850000000000001</v>
      </c>
    </row>
    <row r="1467" spans="1:9" ht="15.2" customHeight="1" thickBot="1" x14ac:dyDescent="0.25">
      <c r="A1467" s="113"/>
      <c r="B1467" s="168" t="s">
        <v>1585</v>
      </c>
      <c r="C1467" s="168"/>
      <c r="D1467" s="107">
        <v>0.05</v>
      </c>
      <c r="E1467" s="108" t="s">
        <v>1578</v>
      </c>
      <c r="F1467" s="104" t="s">
        <v>1586</v>
      </c>
      <c r="G1467" s="169">
        <v>115.51</v>
      </c>
      <c r="H1467" s="169"/>
      <c r="I1467" s="110">
        <v>5.78</v>
      </c>
    </row>
    <row r="1468" spans="1:9" ht="15.2" customHeight="1" thickBot="1" x14ac:dyDescent="0.25">
      <c r="A1468" s="113"/>
      <c r="B1468" s="168" t="s">
        <v>1575</v>
      </c>
      <c r="C1468" s="168"/>
      <c r="D1468" s="107">
        <v>0.8</v>
      </c>
      <c r="E1468" s="108" t="s">
        <v>200</v>
      </c>
      <c r="F1468" s="104" t="s">
        <v>1576</v>
      </c>
      <c r="G1468" s="169">
        <v>1.06</v>
      </c>
      <c r="H1468" s="169"/>
      <c r="I1468" s="110">
        <v>0.85</v>
      </c>
    </row>
    <row r="1469" spans="1:9" ht="15.2" customHeight="1" thickBot="1" x14ac:dyDescent="0.25">
      <c r="A1469" s="113"/>
      <c r="B1469" s="168" t="s">
        <v>1587</v>
      </c>
      <c r="C1469" s="168"/>
      <c r="D1469" s="107">
        <v>0.03</v>
      </c>
      <c r="E1469" s="108" t="s">
        <v>1578</v>
      </c>
      <c r="F1469" s="104" t="s">
        <v>1588</v>
      </c>
      <c r="G1469" s="169">
        <v>50.38</v>
      </c>
      <c r="H1469" s="169"/>
      <c r="I1469" s="110">
        <v>1.51</v>
      </c>
    </row>
    <row r="1470" spans="1:9" ht="15.2" customHeight="1" thickBot="1" x14ac:dyDescent="0.25">
      <c r="A1470" s="113"/>
      <c r="B1470" s="168" t="s">
        <v>1577</v>
      </c>
      <c r="C1470" s="168"/>
      <c r="D1470" s="107">
        <v>0.03</v>
      </c>
      <c r="E1470" s="108" t="s">
        <v>1578</v>
      </c>
      <c r="F1470" s="104" t="s">
        <v>1579</v>
      </c>
      <c r="G1470" s="169">
        <v>46.3</v>
      </c>
      <c r="H1470" s="169"/>
      <c r="I1470" s="110">
        <v>1.39</v>
      </c>
    </row>
    <row r="1471" spans="1:9" ht="15.2" customHeight="1" thickBot="1" x14ac:dyDescent="0.25">
      <c r="A1471" s="113"/>
      <c r="B1471" s="168" t="s">
        <v>1589</v>
      </c>
      <c r="C1471" s="168"/>
      <c r="D1471" s="107">
        <v>0.01</v>
      </c>
      <c r="E1471" s="108" t="s">
        <v>1578</v>
      </c>
      <c r="F1471" s="104" t="s">
        <v>1590</v>
      </c>
      <c r="G1471" s="169">
        <v>69.739999999999995</v>
      </c>
      <c r="H1471" s="169"/>
      <c r="I1471" s="110">
        <v>0.7</v>
      </c>
    </row>
    <row r="1472" spans="1:9" ht="15.2" customHeight="1" thickBot="1" x14ac:dyDescent="0.25">
      <c r="A1472" s="113"/>
      <c r="B1472" s="113"/>
      <c r="C1472" s="103"/>
      <c r="D1472" s="107">
        <v>31.25</v>
      </c>
      <c r="E1472" s="108" t="s">
        <v>798</v>
      </c>
      <c r="F1472" s="104" t="s">
        <v>799</v>
      </c>
      <c r="G1472" s="169">
        <v>38.97</v>
      </c>
      <c r="H1472" s="170"/>
      <c r="I1472" s="111">
        <v>12.18</v>
      </c>
    </row>
    <row r="1473" spans="1:9" ht="15.4" customHeight="1" thickBot="1" x14ac:dyDescent="0.25">
      <c r="A1473" s="113"/>
      <c r="B1473" s="113"/>
      <c r="C1473" s="103"/>
      <c r="D1473" s="103"/>
      <c r="E1473" s="103"/>
      <c r="F1473" s="171" t="s">
        <v>813</v>
      </c>
      <c r="G1473" s="171"/>
      <c r="H1473" s="172">
        <v>51.15</v>
      </c>
      <c r="I1473" s="172"/>
    </row>
    <row r="1474" spans="1:9" ht="17.649999999999999" customHeight="1" thickBot="1" x14ac:dyDescent="0.25">
      <c r="A1474" s="113"/>
      <c r="B1474" s="113"/>
      <c r="C1474" s="103"/>
      <c r="D1474" s="177" t="s">
        <v>1592</v>
      </c>
      <c r="E1474" s="177"/>
      <c r="F1474" s="177"/>
      <c r="G1474" s="177"/>
      <c r="H1474" s="177"/>
      <c r="I1474" s="103"/>
    </row>
    <row r="1475" spans="1:9" ht="15.4" customHeight="1" thickBot="1" x14ac:dyDescent="0.25">
      <c r="A1475" s="178" t="s">
        <v>1593</v>
      </c>
      <c r="B1475" s="178"/>
      <c r="C1475" s="106" t="s">
        <v>126</v>
      </c>
      <c r="D1475" s="179" t="s">
        <v>607</v>
      </c>
      <c r="E1475" s="179"/>
      <c r="F1475" s="179"/>
      <c r="G1475" s="179"/>
      <c r="H1475" s="179"/>
      <c r="I1475" s="103"/>
    </row>
    <row r="1476" spans="1:9" ht="21.4" customHeight="1" thickBot="1" x14ac:dyDescent="0.25">
      <c r="A1476" s="113"/>
      <c r="B1476" s="168" t="s">
        <v>1594</v>
      </c>
      <c r="C1476" s="168"/>
      <c r="D1476" s="107">
        <v>0.25</v>
      </c>
      <c r="E1476" s="108" t="s">
        <v>804</v>
      </c>
      <c r="F1476" s="104" t="s">
        <v>1595</v>
      </c>
      <c r="G1476" s="169">
        <v>18.18</v>
      </c>
      <c r="H1476" s="169"/>
      <c r="I1476" s="110">
        <v>4.55</v>
      </c>
    </row>
    <row r="1477" spans="1:9" ht="21.4" customHeight="1" thickBot="1" x14ac:dyDescent="0.25">
      <c r="A1477" s="113"/>
      <c r="B1477" s="168" t="s">
        <v>1596</v>
      </c>
      <c r="C1477" s="168"/>
      <c r="D1477" s="107">
        <v>0.3</v>
      </c>
      <c r="E1477" s="108" t="s">
        <v>804</v>
      </c>
      <c r="F1477" s="104" t="s">
        <v>1597</v>
      </c>
      <c r="G1477" s="169">
        <v>22.69</v>
      </c>
      <c r="H1477" s="169"/>
      <c r="I1477" s="110">
        <v>6.81</v>
      </c>
    </row>
    <row r="1478" spans="1:9" ht="21.4" customHeight="1" thickBot="1" x14ac:dyDescent="0.25">
      <c r="A1478" s="113"/>
      <c r="B1478" s="168" t="s">
        <v>1598</v>
      </c>
      <c r="C1478" s="168"/>
      <c r="D1478" s="107">
        <v>0.01</v>
      </c>
      <c r="E1478" s="108" t="s">
        <v>161</v>
      </c>
      <c r="F1478" s="104" t="s">
        <v>1599</v>
      </c>
      <c r="G1478" s="169">
        <v>129.94</v>
      </c>
      <c r="H1478" s="169"/>
      <c r="I1478" s="110">
        <v>1.3</v>
      </c>
    </row>
    <row r="1479" spans="1:9" ht="15.2" customHeight="1" thickBot="1" x14ac:dyDescent="0.25">
      <c r="A1479" s="113"/>
      <c r="B1479" s="168" t="s">
        <v>1600</v>
      </c>
      <c r="C1479" s="168"/>
      <c r="D1479" s="107">
        <v>1.05</v>
      </c>
      <c r="E1479" s="108" t="s">
        <v>126</v>
      </c>
      <c r="F1479" s="104" t="s">
        <v>1601</v>
      </c>
      <c r="G1479" s="169">
        <v>12.33</v>
      </c>
      <c r="H1479" s="169"/>
      <c r="I1479" s="110">
        <v>12.95</v>
      </c>
    </row>
    <row r="1480" spans="1:9" ht="15.2" customHeight="1" thickBot="1" x14ac:dyDescent="0.25">
      <c r="A1480" s="113"/>
      <c r="B1480" s="113"/>
      <c r="C1480" s="103"/>
      <c r="D1480" s="107">
        <v>31.25</v>
      </c>
      <c r="E1480" s="108" t="s">
        <v>798</v>
      </c>
      <c r="F1480" s="104" t="s">
        <v>799</v>
      </c>
      <c r="G1480" s="169">
        <v>25.61</v>
      </c>
      <c r="H1480" s="170"/>
      <c r="I1480" s="111">
        <v>8</v>
      </c>
    </row>
    <row r="1481" spans="1:9" ht="15.4" customHeight="1" thickBot="1" x14ac:dyDescent="0.25">
      <c r="A1481" s="113"/>
      <c r="B1481" s="113"/>
      <c r="C1481" s="103"/>
      <c r="D1481" s="103"/>
      <c r="E1481" s="103"/>
      <c r="F1481" s="171" t="s">
        <v>924</v>
      </c>
      <c r="G1481" s="171"/>
      <c r="H1481" s="172">
        <v>33.61</v>
      </c>
      <c r="I1481" s="172"/>
    </row>
    <row r="1482" spans="1:9" ht="22.15" customHeight="1" thickBot="1" x14ac:dyDescent="0.25">
      <c r="A1482" s="178" t="s">
        <v>1602</v>
      </c>
      <c r="B1482" s="178"/>
      <c r="C1482" s="106" t="s">
        <v>76</v>
      </c>
      <c r="D1482" s="179" t="s">
        <v>610</v>
      </c>
      <c r="E1482" s="179"/>
      <c r="F1482" s="179"/>
      <c r="G1482" s="179"/>
      <c r="H1482" s="179"/>
      <c r="I1482" s="103"/>
    </row>
    <row r="1483" spans="1:9" ht="21.4" customHeight="1" thickBot="1" x14ac:dyDescent="0.25">
      <c r="A1483" s="113"/>
      <c r="B1483" s="168" t="s">
        <v>1603</v>
      </c>
      <c r="C1483" s="168"/>
      <c r="D1483" s="107">
        <v>0.3</v>
      </c>
      <c r="E1483" s="108" t="s">
        <v>804</v>
      </c>
      <c r="F1483" s="104" t="s">
        <v>1604</v>
      </c>
      <c r="G1483" s="169">
        <v>22.5</v>
      </c>
      <c r="H1483" s="169"/>
      <c r="I1483" s="110">
        <v>6.75</v>
      </c>
    </row>
    <row r="1484" spans="1:9" ht="21.4" customHeight="1" thickBot="1" x14ac:dyDescent="0.25">
      <c r="A1484" s="113"/>
      <c r="B1484" s="168" t="s">
        <v>811</v>
      </c>
      <c r="C1484" s="168"/>
      <c r="D1484" s="107">
        <v>0.3</v>
      </c>
      <c r="E1484" s="108" t="s">
        <v>804</v>
      </c>
      <c r="F1484" s="104" t="s">
        <v>812</v>
      </c>
      <c r="G1484" s="169">
        <v>18.149999999999999</v>
      </c>
      <c r="H1484" s="169"/>
      <c r="I1484" s="110">
        <v>5.45</v>
      </c>
    </row>
    <row r="1485" spans="1:9" ht="15.2" customHeight="1" thickBot="1" x14ac:dyDescent="0.25">
      <c r="A1485" s="113"/>
      <c r="B1485" s="168" t="s">
        <v>840</v>
      </c>
      <c r="C1485" s="168"/>
      <c r="D1485" s="107">
        <v>0.01</v>
      </c>
      <c r="E1485" s="108" t="s">
        <v>126</v>
      </c>
      <c r="F1485" s="104" t="s">
        <v>841</v>
      </c>
      <c r="G1485" s="169">
        <v>12.72</v>
      </c>
      <c r="H1485" s="169"/>
      <c r="I1485" s="110">
        <v>0.13</v>
      </c>
    </row>
    <row r="1486" spans="1:9" ht="21.4" customHeight="1" thickBot="1" x14ac:dyDescent="0.25">
      <c r="A1486" s="113"/>
      <c r="B1486" s="168" t="s">
        <v>1605</v>
      </c>
      <c r="C1486" s="168"/>
      <c r="D1486" s="107">
        <v>1</v>
      </c>
      <c r="E1486" s="108" t="s">
        <v>629</v>
      </c>
      <c r="F1486" s="104" t="s">
        <v>1606</v>
      </c>
      <c r="G1486" s="169">
        <v>34.4</v>
      </c>
      <c r="H1486" s="169"/>
      <c r="I1486" s="110">
        <v>34.4</v>
      </c>
    </row>
    <row r="1487" spans="1:9" ht="15.2" customHeight="1" thickBot="1" x14ac:dyDescent="0.25">
      <c r="A1487" s="113"/>
      <c r="B1487" s="168" t="s">
        <v>1607</v>
      </c>
      <c r="C1487" s="168"/>
      <c r="D1487" s="107">
        <v>1</v>
      </c>
      <c r="E1487" s="108" t="s">
        <v>963</v>
      </c>
      <c r="F1487" s="104" t="s">
        <v>1608</v>
      </c>
      <c r="G1487" s="169">
        <v>187.06</v>
      </c>
      <c r="H1487" s="169"/>
      <c r="I1487" s="110">
        <v>187.06</v>
      </c>
    </row>
    <row r="1488" spans="1:9" ht="15.2" customHeight="1" thickBot="1" x14ac:dyDescent="0.25">
      <c r="A1488" s="113"/>
      <c r="B1488" s="113"/>
      <c r="C1488" s="103"/>
      <c r="D1488" s="107">
        <v>31.25</v>
      </c>
      <c r="E1488" s="108" t="s">
        <v>798</v>
      </c>
      <c r="F1488" s="104" t="s">
        <v>799</v>
      </c>
      <c r="G1488" s="169">
        <v>233.79</v>
      </c>
      <c r="H1488" s="170"/>
      <c r="I1488" s="111">
        <v>73.06</v>
      </c>
    </row>
    <row r="1489" spans="1:9" ht="15.4" customHeight="1" thickBot="1" x14ac:dyDescent="0.25">
      <c r="A1489" s="113"/>
      <c r="B1489" s="113"/>
      <c r="C1489" s="103"/>
      <c r="D1489" s="103"/>
      <c r="E1489" s="103"/>
      <c r="F1489" s="171" t="s">
        <v>813</v>
      </c>
      <c r="G1489" s="171"/>
      <c r="H1489" s="172">
        <v>306.85000000000002</v>
      </c>
      <c r="I1489" s="172"/>
    </row>
    <row r="1490" spans="1:9" ht="15.4" customHeight="1" thickBot="1" x14ac:dyDescent="0.25">
      <c r="A1490" s="178" t="s">
        <v>1609</v>
      </c>
      <c r="B1490" s="178"/>
      <c r="C1490" s="106" t="s">
        <v>161</v>
      </c>
      <c r="D1490" s="179" t="s">
        <v>613</v>
      </c>
      <c r="E1490" s="179"/>
      <c r="F1490" s="179"/>
      <c r="G1490" s="179"/>
      <c r="H1490" s="179"/>
      <c r="I1490" s="103"/>
    </row>
    <row r="1491" spans="1:9" ht="21.4" customHeight="1" thickBot="1" x14ac:dyDescent="0.25">
      <c r="A1491" s="113"/>
      <c r="B1491" s="168" t="s">
        <v>1603</v>
      </c>
      <c r="C1491" s="168"/>
      <c r="D1491" s="107">
        <v>0.15</v>
      </c>
      <c r="E1491" s="108" t="s">
        <v>804</v>
      </c>
      <c r="F1491" s="104" t="s">
        <v>1604</v>
      </c>
      <c r="G1491" s="169">
        <v>22.5</v>
      </c>
      <c r="H1491" s="169"/>
      <c r="I1491" s="110">
        <v>3.38</v>
      </c>
    </row>
    <row r="1492" spans="1:9" ht="21.4" customHeight="1" thickBot="1" x14ac:dyDescent="0.25">
      <c r="A1492" s="113"/>
      <c r="B1492" s="168" t="s">
        <v>811</v>
      </c>
      <c r="C1492" s="168"/>
      <c r="D1492" s="107">
        <v>0.15</v>
      </c>
      <c r="E1492" s="108" t="s">
        <v>804</v>
      </c>
      <c r="F1492" s="104" t="s">
        <v>812</v>
      </c>
      <c r="G1492" s="169">
        <v>18.149999999999999</v>
      </c>
      <c r="H1492" s="169"/>
      <c r="I1492" s="110">
        <v>2.72</v>
      </c>
    </row>
    <row r="1493" spans="1:9" ht="15.2" customHeight="1" thickBot="1" x14ac:dyDescent="0.25">
      <c r="A1493" s="113"/>
      <c r="B1493" s="168" t="s">
        <v>1610</v>
      </c>
      <c r="C1493" s="168"/>
      <c r="D1493" s="107">
        <v>1</v>
      </c>
      <c r="E1493" s="108" t="s">
        <v>629</v>
      </c>
      <c r="F1493" s="104" t="s">
        <v>1611</v>
      </c>
      <c r="G1493" s="169">
        <v>4.04</v>
      </c>
      <c r="H1493" s="169"/>
      <c r="I1493" s="110">
        <v>4.04</v>
      </c>
    </row>
    <row r="1494" spans="1:9" ht="15.2" customHeight="1" thickBot="1" x14ac:dyDescent="0.25">
      <c r="A1494" s="113"/>
      <c r="B1494" s="168" t="s">
        <v>1612</v>
      </c>
      <c r="C1494" s="168"/>
      <c r="D1494" s="107">
        <v>1.1000000000000001</v>
      </c>
      <c r="E1494" s="108" t="s">
        <v>200</v>
      </c>
      <c r="F1494" s="104" t="s">
        <v>1613</v>
      </c>
      <c r="G1494" s="169">
        <v>104.02</v>
      </c>
      <c r="H1494" s="169"/>
      <c r="I1494" s="110">
        <v>114.42</v>
      </c>
    </row>
    <row r="1495" spans="1:9" ht="15.2" customHeight="1" thickBot="1" x14ac:dyDescent="0.25">
      <c r="A1495" s="113"/>
      <c r="B1495" s="113"/>
      <c r="C1495" s="103"/>
      <c r="D1495" s="107">
        <v>31.25</v>
      </c>
      <c r="E1495" s="108" t="s">
        <v>798</v>
      </c>
      <c r="F1495" s="104" t="s">
        <v>799</v>
      </c>
      <c r="G1495" s="169">
        <v>124.56</v>
      </c>
      <c r="H1495" s="170"/>
      <c r="I1495" s="111">
        <v>38.93</v>
      </c>
    </row>
    <row r="1496" spans="1:9" ht="15.4" customHeight="1" thickBot="1" x14ac:dyDescent="0.25">
      <c r="A1496" s="113"/>
      <c r="B1496" s="113"/>
      <c r="C1496" s="103"/>
      <c r="D1496" s="103"/>
      <c r="E1496" s="103"/>
      <c r="F1496" s="171" t="s">
        <v>989</v>
      </c>
      <c r="G1496" s="171"/>
      <c r="H1496" s="172">
        <v>163.49</v>
      </c>
      <c r="I1496" s="172"/>
    </row>
    <row r="1497" spans="1:9" ht="22.15" customHeight="1" thickBot="1" x14ac:dyDescent="0.25">
      <c r="A1497" s="178" t="s">
        <v>1614</v>
      </c>
      <c r="B1497" s="178"/>
      <c r="C1497" s="106" t="s">
        <v>161</v>
      </c>
      <c r="D1497" s="179" t="s">
        <v>616</v>
      </c>
      <c r="E1497" s="179"/>
      <c r="F1497" s="179"/>
      <c r="G1497" s="179"/>
      <c r="H1497" s="179"/>
      <c r="I1497" s="103"/>
    </row>
    <row r="1498" spans="1:9" ht="21.4" customHeight="1" thickBot="1" x14ac:dyDescent="0.25">
      <c r="A1498" s="113"/>
      <c r="B1498" s="168" t="s">
        <v>862</v>
      </c>
      <c r="C1498" s="168"/>
      <c r="D1498" s="107">
        <v>0.23899999999999999</v>
      </c>
      <c r="E1498" s="108" t="s">
        <v>804</v>
      </c>
      <c r="F1498" s="104" t="s">
        <v>812</v>
      </c>
      <c r="G1498" s="169">
        <v>19.059999999999999</v>
      </c>
      <c r="H1498" s="169"/>
      <c r="I1498" s="110">
        <v>4.5599999999999996</v>
      </c>
    </row>
    <row r="1499" spans="1:9" ht="21.4" customHeight="1" thickBot="1" x14ac:dyDescent="0.25">
      <c r="A1499" s="113"/>
      <c r="B1499" s="168" t="s">
        <v>1615</v>
      </c>
      <c r="C1499" s="168"/>
      <c r="D1499" s="107">
        <v>0.14499999999999999</v>
      </c>
      <c r="E1499" s="108" t="s">
        <v>804</v>
      </c>
      <c r="F1499" s="104" t="s">
        <v>1604</v>
      </c>
      <c r="G1499" s="169">
        <v>23.23</v>
      </c>
      <c r="H1499" s="169"/>
      <c r="I1499" s="110">
        <v>3.37</v>
      </c>
    </row>
    <row r="1500" spans="1:9" ht="39.75" customHeight="1" thickBot="1" x14ac:dyDescent="0.25">
      <c r="A1500" s="113"/>
      <c r="B1500" s="168" t="s">
        <v>1616</v>
      </c>
      <c r="C1500" s="168"/>
      <c r="D1500" s="107">
        <v>1.32E-2</v>
      </c>
      <c r="E1500" s="108" t="s">
        <v>864</v>
      </c>
      <c r="F1500" s="104" t="s">
        <v>1617</v>
      </c>
      <c r="G1500" s="169">
        <v>21.12</v>
      </c>
      <c r="H1500" s="169"/>
      <c r="I1500" s="110">
        <v>0.28000000000000003</v>
      </c>
    </row>
    <row r="1501" spans="1:9" ht="39.75" customHeight="1" thickBot="1" x14ac:dyDescent="0.25">
      <c r="A1501" s="113"/>
      <c r="B1501" s="168" t="s">
        <v>1618</v>
      </c>
      <c r="C1501" s="168"/>
      <c r="D1501" s="107">
        <v>1.83E-2</v>
      </c>
      <c r="E1501" s="108" t="s">
        <v>867</v>
      </c>
      <c r="F1501" s="104" t="s">
        <v>1619</v>
      </c>
      <c r="G1501" s="169">
        <v>19.920000000000002</v>
      </c>
      <c r="H1501" s="169"/>
      <c r="I1501" s="110">
        <v>0.36</v>
      </c>
    </row>
    <row r="1502" spans="1:9" ht="39.75" customHeight="1" thickBot="1" x14ac:dyDescent="0.25">
      <c r="A1502" s="113"/>
      <c r="B1502" s="168" t="s">
        <v>1532</v>
      </c>
      <c r="C1502" s="168"/>
      <c r="D1502" s="107">
        <v>0.21099999999999999</v>
      </c>
      <c r="E1502" s="108" t="s">
        <v>1533</v>
      </c>
      <c r="F1502" s="104" t="s">
        <v>1534</v>
      </c>
      <c r="G1502" s="169">
        <v>38.549999999999997</v>
      </c>
      <c r="H1502" s="169"/>
      <c r="I1502" s="110">
        <v>8.1300000000000008</v>
      </c>
    </row>
    <row r="1503" spans="1:9" ht="30.6" customHeight="1" thickBot="1" x14ac:dyDescent="0.25">
      <c r="A1503" s="113"/>
      <c r="B1503" s="168" t="s">
        <v>1620</v>
      </c>
      <c r="C1503" s="168"/>
      <c r="D1503" s="107">
        <v>1.05</v>
      </c>
      <c r="E1503" s="108" t="s">
        <v>161</v>
      </c>
      <c r="F1503" s="104" t="s">
        <v>1621</v>
      </c>
      <c r="G1503" s="169">
        <v>26.99</v>
      </c>
      <c r="H1503" s="169"/>
      <c r="I1503" s="110">
        <v>28.34</v>
      </c>
    </row>
    <row r="1504" spans="1:9" ht="21.4" customHeight="1" thickBot="1" x14ac:dyDescent="0.25">
      <c r="A1504" s="113"/>
      <c r="B1504" s="168" t="s">
        <v>1622</v>
      </c>
      <c r="C1504" s="168"/>
      <c r="D1504" s="107">
        <v>8.0000000000000002E-3</v>
      </c>
      <c r="E1504" s="108" t="s">
        <v>126</v>
      </c>
      <c r="F1504" s="104" t="s">
        <v>1623</v>
      </c>
      <c r="G1504" s="169">
        <v>21.87</v>
      </c>
      <c r="H1504" s="169"/>
      <c r="I1504" s="110">
        <v>0.17</v>
      </c>
    </row>
    <row r="1505" spans="1:9" ht="30.6" customHeight="1" thickBot="1" x14ac:dyDescent="0.25">
      <c r="A1505" s="113"/>
      <c r="B1505" s="168" t="s">
        <v>1624</v>
      </c>
      <c r="C1505" s="168"/>
      <c r="D1505" s="107">
        <v>1.6000000000000001E-3</v>
      </c>
      <c r="E1505" s="108" t="s">
        <v>126</v>
      </c>
      <c r="F1505" s="104" t="s">
        <v>1625</v>
      </c>
      <c r="G1505" s="169">
        <v>65.06</v>
      </c>
      <c r="H1505" s="169"/>
      <c r="I1505" s="110">
        <v>0.1</v>
      </c>
    </row>
    <row r="1506" spans="1:9" ht="21.4" customHeight="1" thickBot="1" x14ac:dyDescent="0.25">
      <c r="A1506" s="113"/>
      <c r="B1506" s="168" t="s">
        <v>1626</v>
      </c>
      <c r="C1506" s="168"/>
      <c r="D1506" s="107">
        <v>5.8999999999999997E-2</v>
      </c>
      <c r="E1506" s="108" t="s">
        <v>126</v>
      </c>
      <c r="F1506" s="104" t="s">
        <v>1627</v>
      </c>
      <c r="G1506" s="169">
        <v>292.88</v>
      </c>
      <c r="H1506" s="169"/>
      <c r="I1506" s="110">
        <v>17.28</v>
      </c>
    </row>
    <row r="1507" spans="1:9" ht="15.2" customHeight="1" thickBot="1" x14ac:dyDescent="0.25">
      <c r="A1507" s="113"/>
      <c r="B1507" s="113"/>
      <c r="C1507" s="103"/>
      <c r="D1507" s="107">
        <v>31.25</v>
      </c>
      <c r="E1507" s="108" t="s">
        <v>798</v>
      </c>
      <c r="F1507" s="104" t="s">
        <v>799</v>
      </c>
      <c r="G1507" s="169">
        <v>62.59</v>
      </c>
      <c r="H1507" s="170"/>
      <c r="I1507" s="111">
        <v>19.559999999999999</v>
      </c>
    </row>
    <row r="1508" spans="1:9" ht="15.4" customHeight="1" thickBot="1" x14ac:dyDescent="0.25">
      <c r="A1508" s="113"/>
      <c r="B1508" s="113"/>
      <c r="C1508" s="103"/>
      <c r="D1508" s="103"/>
      <c r="E1508" s="103"/>
      <c r="F1508" s="171" t="s">
        <v>989</v>
      </c>
      <c r="G1508" s="171"/>
      <c r="H1508" s="172">
        <v>82.15</v>
      </c>
      <c r="I1508" s="172"/>
    </row>
    <row r="1509" spans="1:9" ht="17.649999999999999" customHeight="1" thickBot="1" x14ac:dyDescent="0.25">
      <c r="A1509" s="113"/>
      <c r="B1509" s="113"/>
      <c r="C1509" s="103"/>
      <c r="D1509" s="177" t="s">
        <v>1628</v>
      </c>
      <c r="E1509" s="177"/>
      <c r="F1509" s="177"/>
      <c r="G1509" s="177"/>
      <c r="H1509" s="177"/>
      <c r="I1509" s="103"/>
    </row>
    <row r="1510" spans="1:9" ht="15.4" customHeight="1" thickBot="1" x14ac:dyDescent="0.25">
      <c r="A1510" s="178" t="s">
        <v>1629</v>
      </c>
      <c r="B1510" s="178"/>
      <c r="C1510" s="106" t="s">
        <v>200</v>
      </c>
      <c r="D1510" s="179" t="s">
        <v>619</v>
      </c>
      <c r="E1510" s="179"/>
      <c r="F1510" s="179"/>
      <c r="G1510" s="179"/>
      <c r="H1510" s="179"/>
      <c r="I1510" s="103"/>
    </row>
    <row r="1511" spans="1:9" ht="21.4" customHeight="1" thickBot="1" x14ac:dyDescent="0.25">
      <c r="A1511" s="113"/>
      <c r="B1511" s="168" t="s">
        <v>950</v>
      </c>
      <c r="C1511" s="168"/>
      <c r="D1511" s="107">
        <v>0.2</v>
      </c>
      <c r="E1511" s="108" t="s">
        <v>804</v>
      </c>
      <c r="F1511" s="104" t="s">
        <v>951</v>
      </c>
      <c r="G1511" s="169">
        <v>18.21</v>
      </c>
      <c r="H1511" s="169"/>
      <c r="I1511" s="110">
        <v>3.64</v>
      </c>
    </row>
    <row r="1512" spans="1:9" ht="21.4" customHeight="1" thickBot="1" x14ac:dyDescent="0.25">
      <c r="A1512" s="113"/>
      <c r="B1512" s="168" t="s">
        <v>879</v>
      </c>
      <c r="C1512" s="168"/>
      <c r="D1512" s="107">
        <v>0.2</v>
      </c>
      <c r="E1512" s="108" t="s">
        <v>804</v>
      </c>
      <c r="F1512" s="104" t="s">
        <v>880</v>
      </c>
      <c r="G1512" s="169">
        <v>22.8</v>
      </c>
      <c r="H1512" s="169"/>
      <c r="I1512" s="110">
        <v>4.5599999999999996</v>
      </c>
    </row>
    <row r="1513" spans="1:9" ht="15.2" customHeight="1" thickBot="1" x14ac:dyDescent="0.25">
      <c r="A1513" s="113"/>
      <c r="B1513" s="168" t="s">
        <v>1630</v>
      </c>
      <c r="C1513" s="168"/>
      <c r="D1513" s="107">
        <v>1</v>
      </c>
      <c r="E1513" s="108" t="s">
        <v>200</v>
      </c>
      <c r="F1513" s="104" t="s">
        <v>619</v>
      </c>
      <c r="G1513" s="169">
        <v>40.74</v>
      </c>
      <c r="H1513" s="169"/>
      <c r="I1513" s="110">
        <v>40.74</v>
      </c>
    </row>
    <row r="1514" spans="1:9" ht="15.2" customHeight="1" thickBot="1" x14ac:dyDescent="0.25">
      <c r="A1514" s="113"/>
      <c r="B1514" s="113"/>
      <c r="C1514" s="103"/>
      <c r="D1514" s="107">
        <v>31.25</v>
      </c>
      <c r="E1514" s="108" t="s">
        <v>798</v>
      </c>
      <c r="F1514" s="104" t="s">
        <v>799</v>
      </c>
      <c r="G1514" s="169">
        <v>48.94</v>
      </c>
      <c r="H1514" s="170"/>
      <c r="I1514" s="111">
        <v>15.29</v>
      </c>
    </row>
    <row r="1515" spans="1:9" ht="15.4" customHeight="1" thickBot="1" x14ac:dyDescent="0.25">
      <c r="A1515" s="113"/>
      <c r="B1515" s="113"/>
      <c r="C1515" s="103"/>
      <c r="D1515" s="103"/>
      <c r="E1515" s="103"/>
      <c r="F1515" s="171" t="s">
        <v>1042</v>
      </c>
      <c r="G1515" s="171"/>
      <c r="H1515" s="172">
        <v>64.23</v>
      </c>
      <c r="I1515" s="172"/>
    </row>
    <row r="1516" spans="1:9" ht="15.4" customHeight="1" thickBot="1" x14ac:dyDescent="0.25">
      <c r="A1516" s="178" t="s">
        <v>1631</v>
      </c>
      <c r="B1516" s="178"/>
      <c r="C1516" s="106" t="s">
        <v>200</v>
      </c>
      <c r="D1516" s="179" t="s">
        <v>622</v>
      </c>
      <c r="E1516" s="179"/>
      <c r="F1516" s="179"/>
      <c r="G1516" s="179"/>
      <c r="H1516" s="179"/>
      <c r="I1516" s="103"/>
    </row>
    <row r="1517" spans="1:9" ht="21.4" customHeight="1" thickBot="1" x14ac:dyDescent="0.25">
      <c r="A1517" s="113"/>
      <c r="B1517" s="168" t="s">
        <v>950</v>
      </c>
      <c r="C1517" s="168"/>
      <c r="D1517" s="107">
        <v>0.4</v>
      </c>
      <c r="E1517" s="108" t="s">
        <v>804</v>
      </c>
      <c r="F1517" s="104" t="s">
        <v>951</v>
      </c>
      <c r="G1517" s="169">
        <v>18.21</v>
      </c>
      <c r="H1517" s="169"/>
      <c r="I1517" s="110">
        <v>7.28</v>
      </c>
    </row>
    <row r="1518" spans="1:9" ht="21.4" customHeight="1" thickBot="1" x14ac:dyDescent="0.25">
      <c r="A1518" s="113"/>
      <c r="B1518" s="168" t="s">
        <v>879</v>
      </c>
      <c r="C1518" s="168"/>
      <c r="D1518" s="107">
        <v>0.4</v>
      </c>
      <c r="E1518" s="108" t="s">
        <v>804</v>
      </c>
      <c r="F1518" s="104" t="s">
        <v>880</v>
      </c>
      <c r="G1518" s="169">
        <v>22.8</v>
      </c>
      <c r="H1518" s="169"/>
      <c r="I1518" s="110">
        <v>9.1199999999999992</v>
      </c>
    </row>
    <row r="1519" spans="1:9" ht="15.2" customHeight="1" thickBot="1" x14ac:dyDescent="0.25">
      <c r="A1519" s="113"/>
      <c r="B1519" s="168" t="s">
        <v>1632</v>
      </c>
      <c r="C1519" s="168"/>
      <c r="D1519" s="107">
        <v>2</v>
      </c>
      <c r="E1519" s="108" t="s">
        <v>200</v>
      </c>
      <c r="F1519" s="104" t="s">
        <v>1633</v>
      </c>
      <c r="G1519" s="169">
        <v>0.85</v>
      </c>
      <c r="H1519" s="169"/>
      <c r="I1519" s="110">
        <v>1.7</v>
      </c>
    </row>
    <row r="1520" spans="1:9" ht="15.2" customHeight="1" thickBot="1" x14ac:dyDescent="0.25">
      <c r="A1520" s="113"/>
      <c r="B1520" s="168" t="s">
        <v>1634</v>
      </c>
      <c r="C1520" s="168"/>
      <c r="D1520" s="107">
        <v>1</v>
      </c>
      <c r="E1520" s="108" t="s">
        <v>200</v>
      </c>
      <c r="F1520" s="104" t="s">
        <v>1635</v>
      </c>
      <c r="G1520" s="169">
        <v>213.45</v>
      </c>
      <c r="H1520" s="169"/>
      <c r="I1520" s="110">
        <v>213.45</v>
      </c>
    </row>
    <row r="1521" spans="1:9" ht="15.2" customHeight="1" thickBot="1" x14ac:dyDescent="0.25">
      <c r="A1521" s="113"/>
      <c r="B1521" s="113"/>
      <c r="C1521" s="103"/>
      <c r="D1521" s="107">
        <v>31.25</v>
      </c>
      <c r="E1521" s="108" t="s">
        <v>798</v>
      </c>
      <c r="F1521" s="104" t="s">
        <v>799</v>
      </c>
      <c r="G1521" s="169">
        <v>231.55</v>
      </c>
      <c r="H1521" s="170"/>
      <c r="I1521" s="111">
        <v>72.36</v>
      </c>
    </row>
    <row r="1522" spans="1:9" ht="15.4" customHeight="1" thickBot="1" x14ac:dyDescent="0.25">
      <c r="A1522" s="113"/>
      <c r="B1522" s="113"/>
      <c r="C1522" s="103"/>
      <c r="D1522" s="103"/>
      <c r="E1522" s="103"/>
      <c r="F1522" s="171" t="s">
        <v>1042</v>
      </c>
      <c r="G1522" s="171"/>
      <c r="H1522" s="172">
        <v>303.91000000000003</v>
      </c>
      <c r="I1522" s="172"/>
    </row>
    <row r="1523" spans="1:9" ht="17.649999999999999" customHeight="1" thickBot="1" x14ac:dyDescent="0.25">
      <c r="A1523" s="113"/>
      <c r="B1523" s="113"/>
      <c r="C1523" s="103"/>
      <c r="D1523" s="177" t="s">
        <v>1636</v>
      </c>
      <c r="E1523" s="177"/>
      <c r="F1523" s="177"/>
      <c r="G1523" s="177"/>
      <c r="H1523" s="177"/>
      <c r="I1523" s="103"/>
    </row>
    <row r="1524" spans="1:9" ht="15.4" customHeight="1" thickBot="1" x14ac:dyDescent="0.25">
      <c r="A1524" s="178" t="s">
        <v>1637</v>
      </c>
      <c r="B1524" s="178"/>
      <c r="C1524" s="106" t="s">
        <v>76</v>
      </c>
      <c r="D1524" s="179" t="s">
        <v>625</v>
      </c>
      <c r="E1524" s="179"/>
      <c r="F1524" s="179"/>
      <c r="G1524" s="179"/>
      <c r="H1524" s="179"/>
      <c r="I1524" s="103"/>
    </row>
    <row r="1525" spans="1:9" ht="21.4" customHeight="1" thickBot="1" x14ac:dyDescent="0.25">
      <c r="A1525" s="113"/>
      <c r="B1525" s="168" t="s">
        <v>811</v>
      </c>
      <c r="C1525" s="168"/>
      <c r="D1525" s="107">
        <v>0.39900000000000002</v>
      </c>
      <c r="E1525" s="108" t="s">
        <v>804</v>
      </c>
      <c r="F1525" s="104" t="s">
        <v>812</v>
      </c>
      <c r="G1525" s="169">
        <v>18.149999999999999</v>
      </c>
      <c r="H1525" s="169"/>
      <c r="I1525" s="110">
        <v>7.24</v>
      </c>
    </row>
    <row r="1526" spans="1:9" ht="15.2" customHeight="1" thickBot="1" x14ac:dyDescent="0.25">
      <c r="A1526" s="113"/>
      <c r="B1526" s="113"/>
      <c r="C1526" s="103"/>
      <c r="D1526" s="107">
        <v>31.25</v>
      </c>
      <c r="E1526" s="108" t="s">
        <v>798</v>
      </c>
      <c r="F1526" s="104" t="s">
        <v>799</v>
      </c>
      <c r="G1526" s="169">
        <v>7.24</v>
      </c>
      <c r="H1526" s="170"/>
      <c r="I1526" s="111">
        <v>2.2599999999999998</v>
      </c>
    </row>
    <row r="1527" spans="1:9" ht="15.4" customHeight="1" thickBot="1" x14ac:dyDescent="0.25">
      <c r="A1527" s="113"/>
      <c r="B1527" s="113"/>
      <c r="C1527" s="103"/>
      <c r="D1527" s="103"/>
      <c r="E1527" s="103"/>
      <c r="F1527" s="171" t="s">
        <v>813</v>
      </c>
      <c r="G1527" s="171"/>
      <c r="H1527" s="172">
        <v>9.5</v>
      </c>
      <c r="I1527" s="172"/>
    </row>
    <row r="1528" spans="1:9" ht="15.4" customHeight="1" thickBot="1" x14ac:dyDescent="0.25">
      <c r="A1528" s="178" t="s">
        <v>1638</v>
      </c>
      <c r="B1528" s="178"/>
      <c r="C1528" s="106" t="s">
        <v>629</v>
      </c>
      <c r="D1528" s="179" t="s">
        <v>628</v>
      </c>
      <c r="E1528" s="179"/>
      <c r="F1528" s="179"/>
      <c r="G1528" s="179"/>
      <c r="H1528" s="179"/>
      <c r="I1528" s="103"/>
    </row>
    <row r="1529" spans="1:9" ht="21.4" customHeight="1" thickBot="1" x14ac:dyDescent="0.25">
      <c r="A1529" s="113"/>
      <c r="B1529" s="168" t="s">
        <v>1252</v>
      </c>
      <c r="C1529" s="168"/>
      <c r="D1529" s="107">
        <v>0.17</v>
      </c>
      <c r="E1529" s="108" t="s">
        <v>92</v>
      </c>
      <c r="F1529" s="104" t="s">
        <v>1253</v>
      </c>
      <c r="G1529" s="169">
        <v>93.07</v>
      </c>
      <c r="H1529" s="169"/>
      <c r="I1529" s="110">
        <v>15.82</v>
      </c>
    </row>
    <row r="1530" spans="1:9" ht="21.4" customHeight="1" thickBot="1" x14ac:dyDescent="0.25">
      <c r="A1530" s="113"/>
      <c r="B1530" s="168" t="s">
        <v>1010</v>
      </c>
      <c r="C1530" s="168"/>
      <c r="D1530" s="107">
        <v>0.17</v>
      </c>
      <c r="E1530" s="108" t="s">
        <v>92</v>
      </c>
      <c r="F1530" s="104" t="s">
        <v>91</v>
      </c>
      <c r="G1530" s="169">
        <v>72.599999999999994</v>
      </c>
      <c r="H1530" s="169"/>
      <c r="I1530" s="110">
        <v>12.34</v>
      </c>
    </row>
    <row r="1531" spans="1:9" ht="21.4" customHeight="1" thickBot="1" x14ac:dyDescent="0.25">
      <c r="A1531" s="113"/>
      <c r="B1531" s="168" t="s">
        <v>1639</v>
      </c>
      <c r="C1531" s="168"/>
      <c r="D1531" s="107">
        <v>0.72</v>
      </c>
      <c r="E1531" s="108" t="s">
        <v>92</v>
      </c>
      <c r="F1531" s="104" t="s">
        <v>1640</v>
      </c>
      <c r="G1531" s="169">
        <v>834.05</v>
      </c>
      <c r="H1531" s="169"/>
      <c r="I1531" s="110">
        <v>600.52</v>
      </c>
    </row>
    <row r="1532" spans="1:9" ht="15.2" customHeight="1" thickBot="1" x14ac:dyDescent="0.25">
      <c r="A1532" s="113"/>
      <c r="B1532" s="168" t="s">
        <v>1641</v>
      </c>
      <c r="C1532" s="168"/>
      <c r="D1532" s="107">
        <v>6.8</v>
      </c>
      <c r="E1532" s="108" t="s">
        <v>76</v>
      </c>
      <c r="F1532" s="104" t="s">
        <v>1642</v>
      </c>
      <c r="G1532" s="169">
        <v>52.92</v>
      </c>
      <c r="H1532" s="169"/>
      <c r="I1532" s="110">
        <v>359.86</v>
      </c>
    </row>
    <row r="1533" spans="1:9" ht="15.2" customHeight="1" thickBot="1" x14ac:dyDescent="0.25">
      <c r="A1533" s="113"/>
      <c r="B1533" s="168" t="s">
        <v>1643</v>
      </c>
      <c r="C1533" s="168"/>
      <c r="D1533" s="107">
        <v>3</v>
      </c>
      <c r="E1533" s="108" t="s">
        <v>200</v>
      </c>
      <c r="F1533" s="104" t="s">
        <v>1644</v>
      </c>
      <c r="G1533" s="169">
        <v>479.62</v>
      </c>
      <c r="H1533" s="169"/>
      <c r="I1533" s="110">
        <v>1438.86</v>
      </c>
    </row>
    <row r="1534" spans="1:9" ht="15.2" customHeight="1" thickBot="1" x14ac:dyDescent="0.25">
      <c r="A1534" s="113"/>
      <c r="B1534" s="113"/>
      <c r="C1534" s="103"/>
      <c r="D1534" s="107">
        <v>31.25</v>
      </c>
      <c r="E1534" s="108" t="s">
        <v>798</v>
      </c>
      <c r="F1534" s="104" t="s">
        <v>799</v>
      </c>
      <c r="G1534" s="169">
        <v>2427.4</v>
      </c>
      <c r="H1534" s="170"/>
      <c r="I1534" s="111">
        <v>758.56</v>
      </c>
    </row>
    <row r="1535" spans="1:9" ht="15.4" customHeight="1" thickBot="1" x14ac:dyDescent="0.25">
      <c r="A1535" s="113"/>
      <c r="B1535" s="113"/>
      <c r="C1535" s="103"/>
      <c r="D1535" s="103"/>
      <c r="E1535" s="103"/>
      <c r="F1535" s="171" t="s">
        <v>1645</v>
      </c>
      <c r="G1535" s="171"/>
      <c r="H1535" s="172">
        <v>3185.96</v>
      </c>
      <c r="I1535" s="172"/>
    </row>
    <row r="1536" spans="1:9" ht="15.4" customHeight="1" thickBot="1" x14ac:dyDescent="0.25">
      <c r="A1536" s="178" t="s">
        <v>1646</v>
      </c>
      <c r="B1536" s="178"/>
      <c r="C1536" s="106" t="s">
        <v>76</v>
      </c>
      <c r="D1536" s="179" t="s">
        <v>632</v>
      </c>
      <c r="E1536" s="179"/>
      <c r="F1536" s="179"/>
      <c r="G1536" s="179"/>
      <c r="H1536" s="179"/>
      <c r="I1536" s="103"/>
    </row>
    <row r="1537" spans="1:9" ht="21.4" customHeight="1" thickBot="1" x14ac:dyDescent="0.25">
      <c r="A1537" s="113"/>
      <c r="B1537" s="168" t="s">
        <v>950</v>
      </c>
      <c r="C1537" s="168"/>
      <c r="D1537" s="107">
        <v>2.5</v>
      </c>
      <c r="E1537" s="108" t="s">
        <v>804</v>
      </c>
      <c r="F1537" s="104" t="s">
        <v>951</v>
      </c>
      <c r="G1537" s="169">
        <v>18.21</v>
      </c>
      <c r="H1537" s="169"/>
      <c r="I1537" s="110">
        <v>45.53</v>
      </c>
    </row>
    <row r="1538" spans="1:9" ht="21.4" customHeight="1" thickBot="1" x14ac:dyDescent="0.25">
      <c r="A1538" s="113"/>
      <c r="B1538" s="168" t="s">
        <v>879</v>
      </c>
      <c r="C1538" s="168"/>
      <c r="D1538" s="107">
        <v>1</v>
      </c>
      <c r="E1538" s="108" t="s">
        <v>804</v>
      </c>
      <c r="F1538" s="104" t="s">
        <v>880</v>
      </c>
      <c r="G1538" s="169">
        <v>22.8</v>
      </c>
      <c r="H1538" s="169"/>
      <c r="I1538" s="110">
        <v>22.8</v>
      </c>
    </row>
    <row r="1539" spans="1:9" ht="21.4" customHeight="1" thickBot="1" x14ac:dyDescent="0.25">
      <c r="A1539" s="113"/>
      <c r="B1539" s="168" t="s">
        <v>1596</v>
      </c>
      <c r="C1539" s="168"/>
      <c r="D1539" s="107">
        <v>1.5</v>
      </c>
      <c r="E1539" s="108" t="s">
        <v>804</v>
      </c>
      <c r="F1539" s="104" t="s">
        <v>1597</v>
      </c>
      <c r="G1539" s="169">
        <v>22.69</v>
      </c>
      <c r="H1539" s="169"/>
      <c r="I1539" s="110">
        <v>34.04</v>
      </c>
    </row>
    <row r="1540" spans="1:9" ht="15.2" customHeight="1" thickBot="1" x14ac:dyDescent="0.25">
      <c r="A1540" s="113"/>
      <c r="B1540" s="168" t="s">
        <v>1557</v>
      </c>
      <c r="C1540" s="168"/>
      <c r="D1540" s="107">
        <v>6.0000000000000001E-3</v>
      </c>
      <c r="E1540" s="108" t="s">
        <v>92</v>
      </c>
      <c r="F1540" s="104" t="s">
        <v>1558</v>
      </c>
      <c r="G1540" s="169">
        <v>564.98</v>
      </c>
      <c r="H1540" s="169"/>
      <c r="I1540" s="110">
        <v>3.39</v>
      </c>
    </row>
    <row r="1541" spans="1:9" ht="21.4" customHeight="1" thickBot="1" x14ac:dyDescent="0.25">
      <c r="A1541" s="113"/>
      <c r="B1541" s="168" t="s">
        <v>1647</v>
      </c>
      <c r="C1541" s="168"/>
      <c r="D1541" s="107">
        <v>1.5</v>
      </c>
      <c r="E1541" s="108" t="s">
        <v>161</v>
      </c>
      <c r="F1541" s="104" t="s">
        <v>1648</v>
      </c>
      <c r="G1541" s="169">
        <v>94.31</v>
      </c>
      <c r="H1541" s="169"/>
      <c r="I1541" s="110">
        <v>141.47</v>
      </c>
    </row>
    <row r="1542" spans="1:9" ht="15.2" customHeight="1" thickBot="1" x14ac:dyDescent="0.25">
      <c r="A1542" s="113"/>
      <c r="B1542" s="168" t="s">
        <v>1649</v>
      </c>
      <c r="C1542" s="168"/>
      <c r="D1542" s="107">
        <v>20</v>
      </c>
      <c r="E1542" s="108" t="s">
        <v>200</v>
      </c>
      <c r="F1542" s="104" t="s">
        <v>1650</v>
      </c>
      <c r="G1542" s="169">
        <v>5.67</v>
      </c>
      <c r="H1542" s="169"/>
      <c r="I1542" s="110">
        <v>113.4</v>
      </c>
    </row>
    <row r="1543" spans="1:9" ht="21.4" customHeight="1" thickBot="1" x14ac:dyDescent="0.25">
      <c r="A1543" s="113"/>
      <c r="B1543" s="168" t="s">
        <v>1651</v>
      </c>
      <c r="C1543" s="168"/>
      <c r="D1543" s="107">
        <v>1</v>
      </c>
      <c r="E1543" s="108" t="s">
        <v>963</v>
      </c>
      <c r="F1543" s="104" t="s">
        <v>1652</v>
      </c>
      <c r="G1543" s="169">
        <v>48.01</v>
      </c>
      <c r="H1543" s="169"/>
      <c r="I1543" s="110">
        <v>48.01</v>
      </c>
    </row>
    <row r="1544" spans="1:9" ht="15.2" customHeight="1" thickBot="1" x14ac:dyDescent="0.25">
      <c r="A1544" s="113"/>
      <c r="B1544" s="113"/>
      <c r="C1544" s="103"/>
      <c r="D1544" s="107">
        <v>31.25</v>
      </c>
      <c r="E1544" s="108" t="s">
        <v>798</v>
      </c>
      <c r="F1544" s="104" t="s">
        <v>799</v>
      </c>
      <c r="G1544" s="169">
        <v>408.64</v>
      </c>
      <c r="H1544" s="170"/>
      <c r="I1544" s="111">
        <v>127.7</v>
      </c>
    </row>
    <row r="1545" spans="1:9" ht="15.4" customHeight="1" thickBot="1" x14ac:dyDescent="0.25">
      <c r="A1545" s="113"/>
      <c r="B1545" s="113"/>
      <c r="C1545" s="103"/>
      <c r="D1545" s="103"/>
      <c r="E1545" s="103"/>
      <c r="F1545" s="171" t="s">
        <v>813</v>
      </c>
      <c r="G1545" s="171"/>
      <c r="H1545" s="172">
        <v>536.34</v>
      </c>
      <c r="I1545" s="172"/>
    </row>
    <row r="1546" spans="1:9" ht="22.15" customHeight="1" thickBot="1" x14ac:dyDescent="0.25">
      <c r="A1546" s="178" t="s">
        <v>1653</v>
      </c>
      <c r="B1546" s="178"/>
      <c r="C1546" s="106" t="s">
        <v>76</v>
      </c>
      <c r="D1546" s="179" t="s">
        <v>635</v>
      </c>
      <c r="E1546" s="179"/>
      <c r="F1546" s="179"/>
      <c r="G1546" s="179"/>
      <c r="H1546" s="179"/>
      <c r="I1546" s="103"/>
    </row>
    <row r="1547" spans="1:9" ht="21.4" customHeight="1" thickBot="1" x14ac:dyDescent="0.25">
      <c r="A1547" s="113"/>
      <c r="B1547" s="168" t="s">
        <v>811</v>
      </c>
      <c r="C1547" s="168"/>
      <c r="D1547" s="107">
        <v>2</v>
      </c>
      <c r="E1547" s="108" t="s">
        <v>804</v>
      </c>
      <c r="F1547" s="104" t="s">
        <v>812</v>
      </c>
      <c r="G1547" s="169">
        <v>18.149999999999999</v>
      </c>
      <c r="H1547" s="169"/>
      <c r="I1547" s="110">
        <v>36.299999999999997</v>
      </c>
    </row>
    <row r="1548" spans="1:9" ht="21.4" customHeight="1" thickBot="1" x14ac:dyDescent="0.25">
      <c r="A1548" s="113"/>
      <c r="B1548" s="168" t="s">
        <v>1654</v>
      </c>
      <c r="C1548" s="168"/>
      <c r="D1548" s="107">
        <v>2</v>
      </c>
      <c r="E1548" s="108" t="s">
        <v>804</v>
      </c>
      <c r="F1548" s="104" t="s">
        <v>1655</v>
      </c>
      <c r="G1548" s="169">
        <v>22.06</v>
      </c>
      <c r="H1548" s="169"/>
      <c r="I1548" s="110">
        <v>44.12</v>
      </c>
    </row>
    <row r="1549" spans="1:9" ht="21.4" customHeight="1" thickBot="1" x14ac:dyDescent="0.25">
      <c r="A1549" s="113"/>
      <c r="B1549" s="168" t="s">
        <v>1656</v>
      </c>
      <c r="C1549" s="168"/>
      <c r="D1549" s="107">
        <v>1</v>
      </c>
      <c r="E1549" s="108" t="s">
        <v>963</v>
      </c>
      <c r="F1549" s="104" t="s">
        <v>1657</v>
      </c>
      <c r="G1549" s="169">
        <v>546</v>
      </c>
      <c r="H1549" s="169"/>
      <c r="I1549" s="110">
        <v>546</v>
      </c>
    </row>
    <row r="1550" spans="1:9" ht="15.2" customHeight="1" thickBot="1" x14ac:dyDescent="0.25">
      <c r="A1550" s="113"/>
      <c r="B1550" s="168" t="s">
        <v>1658</v>
      </c>
      <c r="C1550" s="168"/>
      <c r="D1550" s="107">
        <v>1</v>
      </c>
      <c r="E1550" s="108" t="s">
        <v>629</v>
      </c>
      <c r="F1550" s="104" t="s">
        <v>1659</v>
      </c>
      <c r="G1550" s="169">
        <v>55.89</v>
      </c>
      <c r="H1550" s="169"/>
      <c r="I1550" s="110">
        <v>55.89</v>
      </c>
    </row>
    <row r="1551" spans="1:9" ht="15.2" customHeight="1" thickBot="1" x14ac:dyDescent="0.25">
      <c r="A1551" s="113"/>
      <c r="B1551" s="113"/>
      <c r="C1551" s="103"/>
      <c r="D1551" s="107">
        <v>31.25</v>
      </c>
      <c r="E1551" s="108" t="s">
        <v>798</v>
      </c>
      <c r="F1551" s="104" t="s">
        <v>799</v>
      </c>
      <c r="G1551" s="169">
        <v>682.31</v>
      </c>
      <c r="H1551" s="170"/>
      <c r="I1551" s="111">
        <v>213.22</v>
      </c>
    </row>
    <row r="1552" spans="1:9" ht="15.4" customHeight="1" thickBot="1" x14ac:dyDescent="0.25">
      <c r="A1552" s="113"/>
      <c r="B1552" s="113"/>
      <c r="C1552" s="103"/>
      <c r="D1552" s="103"/>
      <c r="E1552" s="103"/>
      <c r="F1552" s="171" t="s">
        <v>813</v>
      </c>
      <c r="G1552" s="171"/>
      <c r="H1552" s="172">
        <v>895.53</v>
      </c>
      <c r="I1552" s="172"/>
    </row>
    <row r="1553" spans="1:9" ht="15.4" customHeight="1" thickBot="1" x14ac:dyDescent="0.25">
      <c r="A1553" s="178" t="s">
        <v>1660</v>
      </c>
      <c r="B1553" s="178"/>
      <c r="C1553" s="106" t="s">
        <v>76</v>
      </c>
      <c r="D1553" s="179" t="s">
        <v>638</v>
      </c>
      <c r="E1553" s="179"/>
      <c r="F1553" s="179"/>
      <c r="G1553" s="179"/>
      <c r="H1553" s="179"/>
      <c r="I1553" s="103"/>
    </row>
    <row r="1554" spans="1:9" ht="21.4" customHeight="1" thickBot="1" x14ac:dyDescent="0.25">
      <c r="A1554" s="113"/>
      <c r="B1554" s="168" t="s">
        <v>811</v>
      </c>
      <c r="C1554" s="168"/>
      <c r="D1554" s="107">
        <v>0.3</v>
      </c>
      <c r="E1554" s="108" t="s">
        <v>804</v>
      </c>
      <c r="F1554" s="104" t="s">
        <v>812</v>
      </c>
      <c r="G1554" s="169">
        <v>18.149999999999999</v>
      </c>
      <c r="H1554" s="169"/>
      <c r="I1554" s="110">
        <v>5.45</v>
      </c>
    </row>
    <row r="1555" spans="1:9" ht="21.4" customHeight="1" thickBot="1" x14ac:dyDescent="0.25">
      <c r="A1555" s="113"/>
      <c r="B1555" s="168" t="s">
        <v>1661</v>
      </c>
      <c r="C1555" s="168"/>
      <c r="D1555" s="107">
        <v>0.3</v>
      </c>
      <c r="E1555" s="108" t="s">
        <v>804</v>
      </c>
      <c r="F1555" s="104" t="s">
        <v>1662</v>
      </c>
      <c r="G1555" s="169">
        <v>12.9</v>
      </c>
      <c r="H1555" s="169"/>
      <c r="I1555" s="110">
        <v>3.87</v>
      </c>
    </row>
    <row r="1556" spans="1:9" ht="15.2" customHeight="1" thickBot="1" x14ac:dyDescent="0.25">
      <c r="A1556" s="113"/>
      <c r="B1556" s="168" t="s">
        <v>1663</v>
      </c>
      <c r="C1556" s="168"/>
      <c r="D1556" s="107">
        <v>1.05</v>
      </c>
      <c r="E1556" s="108" t="s">
        <v>963</v>
      </c>
      <c r="F1556" s="104" t="s">
        <v>1664</v>
      </c>
      <c r="G1556" s="169">
        <v>12.45</v>
      </c>
      <c r="H1556" s="169"/>
      <c r="I1556" s="110">
        <v>13.07</v>
      </c>
    </row>
    <row r="1557" spans="1:9" ht="15.2" customHeight="1" thickBot="1" x14ac:dyDescent="0.25">
      <c r="A1557" s="113"/>
      <c r="B1557" s="168" t="s">
        <v>1665</v>
      </c>
      <c r="C1557" s="168"/>
      <c r="D1557" s="107">
        <v>0.05</v>
      </c>
      <c r="E1557" s="108" t="s">
        <v>885</v>
      </c>
      <c r="F1557" s="104" t="s">
        <v>1666</v>
      </c>
      <c r="G1557" s="169">
        <v>82.89</v>
      </c>
      <c r="H1557" s="169"/>
      <c r="I1557" s="110">
        <v>4.1399999999999997</v>
      </c>
    </row>
    <row r="1558" spans="1:9" ht="15.2" customHeight="1" thickBot="1" x14ac:dyDescent="0.25">
      <c r="A1558" s="113"/>
      <c r="B1558" s="113"/>
      <c r="C1558" s="103"/>
      <c r="D1558" s="107">
        <v>31.25</v>
      </c>
      <c r="E1558" s="108" t="s">
        <v>798</v>
      </c>
      <c r="F1558" s="104" t="s">
        <v>799</v>
      </c>
      <c r="G1558" s="169">
        <v>26.53</v>
      </c>
      <c r="H1558" s="170"/>
      <c r="I1558" s="111">
        <v>8.2899999999999991</v>
      </c>
    </row>
    <row r="1559" spans="1:9" ht="15.4" customHeight="1" thickBot="1" x14ac:dyDescent="0.25">
      <c r="A1559" s="113"/>
      <c r="B1559" s="113"/>
      <c r="C1559" s="103"/>
      <c r="D1559" s="103"/>
      <c r="E1559" s="103"/>
      <c r="F1559" s="171" t="s">
        <v>813</v>
      </c>
      <c r="G1559" s="171"/>
      <c r="H1559" s="172">
        <v>34.82</v>
      </c>
      <c r="I1559" s="172"/>
    </row>
    <row r="1560" spans="1:9" ht="15.4" customHeight="1" thickBot="1" x14ac:dyDescent="0.25">
      <c r="A1560" s="178" t="s">
        <v>1667</v>
      </c>
      <c r="B1560" s="178"/>
      <c r="C1560" s="106" t="s">
        <v>76</v>
      </c>
      <c r="D1560" s="179" t="s">
        <v>641</v>
      </c>
      <c r="E1560" s="179"/>
      <c r="F1560" s="179"/>
      <c r="G1560" s="179"/>
      <c r="H1560" s="179"/>
      <c r="I1560" s="103"/>
    </row>
    <row r="1561" spans="1:9" ht="21.4" customHeight="1" thickBot="1" x14ac:dyDescent="0.25">
      <c r="A1561" s="113"/>
      <c r="B1561" s="168" t="s">
        <v>1668</v>
      </c>
      <c r="C1561" s="168"/>
      <c r="D1561" s="107">
        <v>0.4</v>
      </c>
      <c r="E1561" s="108" t="s">
        <v>804</v>
      </c>
      <c r="F1561" s="104" t="s">
        <v>1669</v>
      </c>
      <c r="G1561" s="169">
        <v>11.64</v>
      </c>
      <c r="H1561" s="169"/>
      <c r="I1561" s="110">
        <v>4.66</v>
      </c>
    </row>
    <row r="1562" spans="1:9" ht="21.4" customHeight="1" thickBot="1" x14ac:dyDescent="0.25">
      <c r="A1562" s="113"/>
      <c r="B1562" s="168" t="s">
        <v>1670</v>
      </c>
      <c r="C1562" s="168"/>
      <c r="D1562" s="107">
        <v>0.4</v>
      </c>
      <c r="E1562" s="108" t="s">
        <v>804</v>
      </c>
      <c r="F1562" s="104" t="s">
        <v>1671</v>
      </c>
      <c r="G1562" s="169">
        <v>14.05</v>
      </c>
      <c r="H1562" s="169"/>
      <c r="I1562" s="110">
        <v>5.62</v>
      </c>
    </row>
    <row r="1563" spans="1:9" ht="21.4" customHeight="1" thickBot="1" x14ac:dyDescent="0.25">
      <c r="A1563" s="113"/>
      <c r="B1563" s="168" t="s">
        <v>1672</v>
      </c>
      <c r="C1563" s="168"/>
      <c r="D1563" s="107">
        <v>1</v>
      </c>
      <c r="E1563" s="108" t="s">
        <v>963</v>
      </c>
      <c r="F1563" s="104" t="s">
        <v>1673</v>
      </c>
      <c r="G1563" s="169">
        <v>534.53</v>
      </c>
      <c r="H1563" s="169"/>
      <c r="I1563" s="110">
        <v>534.53</v>
      </c>
    </row>
    <row r="1564" spans="1:9" ht="15.2" customHeight="1" thickBot="1" x14ac:dyDescent="0.25">
      <c r="A1564" s="113"/>
      <c r="B1564" s="113"/>
      <c r="C1564" s="103"/>
      <c r="D1564" s="107">
        <v>31.25</v>
      </c>
      <c r="E1564" s="108" t="s">
        <v>798</v>
      </c>
      <c r="F1564" s="104" t="s">
        <v>799</v>
      </c>
      <c r="G1564" s="169">
        <v>544.80999999999995</v>
      </c>
      <c r="H1564" s="170"/>
      <c r="I1564" s="111">
        <v>170.25</v>
      </c>
    </row>
    <row r="1565" spans="1:9" ht="15.4" customHeight="1" thickBot="1" x14ac:dyDescent="0.25">
      <c r="A1565" s="113"/>
      <c r="B1565" s="113"/>
      <c r="C1565" s="103"/>
      <c r="D1565" s="103"/>
      <c r="E1565" s="103"/>
      <c r="F1565" s="171" t="s">
        <v>813</v>
      </c>
      <c r="G1565" s="171"/>
      <c r="H1565" s="172">
        <v>715.06</v>
      </c>
      <c r="I1565" s="172"/>
    </row>
    <row r="1566" spans="1:9" ht="15.4" customHeight="1" thickBot="1" x14ac:dyDescent="0.25">
      <c r="A1566" s="178" t="s">
        <v>1674</v>
      </c>
      <c r="B1566" s="178"/>
      <c r="C1566" s="106" t="s">
        <v>76</v>
      </c>
      <c r="D1566" s="179" t="s">
        <v>644</v>
      </c>
      <c r="E1566" s="179"/>
      <c r="F1566" s="179"/>
      <c r="G1566" s="179"/>
      <c r="H1566" s="179"/>
      <c r="I1566" s="103"/>
    </row>
    <row r="1567" spans="1:9" ht="21.4" customHeight="1" thickBot="1" x14ac:dyDescent="0.25">
      <c r="A1567" s="113"/>
      <c r="B1567" s="168" t="s">
        <v>1527</v>
      </c>
      <c r="C1567" s="168"/>
      <c r="D1567" s="107">
        <v>0.5</v>
      </c>
      <c r="E1567" s="108" t="s">
        <v>804</v>
      </c>
      <c r="F1567" s="104" t="s">
        <v>939</v>
      </c>
      <c r="G1567" s="169">
        <v>18.09</v>
      </c>
      <c r="H1567" s="169"/>
      <c r="I1567" s="110">
        <v>9.0500000000000007</v>
      </c>
    </row>
    <row r="1568" spans="1:9" ht="21.4" customHeight="1" thickBot="1" x14ac:dyDescent="0.25">
      <c r="A1568" s="113"/>
      <c r="B1568" s="168" t="s">
        <v>815</v>
      </c>
      <c r="C1568" s="168"/>
      <c r="D1568" s="107">
        <v>0.5</v>
      </c>
      <c r="E1568" s="108" t="s">
        <v>804</v>
      </c>
      <c r="F1568" s="104" t="s">
        <v>816</v>
      </c>
      <c r="G1568" s="169">
        <v>22.6</v>
      </c>
      <c r="H1568" s="169"/>
      <c r="I1568" s="110">
        <v>11.3</v>
      </c>
    </row>
    <row r="1569" spans="1:9" ht="21.4" customHeight="1" thickBot="1" x14ac:dyDescent="0.25">
      <c r="A1569" s="113"/>
      <c r="B1569" s="168" t="s">
        <v>1675</v>
      </c>
      <c r="C1569" s="168"/>
      <c r="D1569" s="107">
        <v>1</v>
      </c>
      <c r="E1569" s="108" t="s">
        <v>963</v>
      </c>
      <c r="F1569" s="104" t="s">
        <v>1676</v>
      </c>
      <c r="G1569" s="169">
        <v>899.7</v>
      </c>
      <c r="H1569" s="169"/>
      <c r="I1569" s="110">
        <v>899.7</v>
      </c>
    </row>
    <row r="1570" spans="1:9" ht="15.2" customHeight="1" thickBot="1" x14ac:dyDescent="0.25">
      <c r="A1570" s="113"/>
      <c r="B1570" s="113"/>
      <c r="C1570" s="103"/>
      <c r="D1570" s="107">
        <v>31.25</v>
      </c>
      <c r="E1570" s="108" t="s">
        <v>798</v>
      </c>
      <c r="F1570" s="104" t="s">
        <v>799</v>
      </c>
      <c r="G1570" s="169">
        <v>920.05</v>
      </c>
      <c r="H1570" s="170"/>
      <c r="I1570" s="111">
        <v>287.52</v>
      </c>
    </row>
    <row r="1571" spans="1:9" ht="15.4" customHeight="1" thickBot="1" x14ac:dyDescent="0.25">
      <c r="A1571" s="113"/>
      <c r="B1571" s="113"/>
      <c r="C1571" s="103"/>
      <c r="D1571" s="103"/>
      <c r="E1571" s="103"/>
      <c r="F1571" s="171" t="s">
        <v>813</v>
      </c>
      <c r="G1571" s="171"/>
      <c r="H1571" s="172">
        <v>1207.57</v>
      </c>
      <c r="I1571" s="172"/>
    </row>
    <row r="1572" spans="1:9" ht="15.4" customHeight="1" thickBot="1" x14ac:dyDescent="0.25">
      <c r="A1572" s="178" t="s">
        <v>1677</v>
      </c>
      <c r="B1572" s="178"/>
      <c r="C1572" s="106" t="s">
        <v>200</v>
      </c>
      <c r="D1572" s="179" t="s">
        <v>647</v>
      </c>
      <c r="E1572" s="179"/>
      <c r="F1572" s="179"/>
      <c r="G1572" s="179"/>
      <c r="H1572" s="179"/>
      <c r="I1572" s="103"/>
    </row>
    <row r="1573" spans="1:9" ht="21.4" customHeight="1" thickBot="1" x14ac:dyDescent="0.25">
      <c r="A1573" s="113"/>
      <c r="B1573" s="168" t="s">
        <v>950</v>
      </c>
      <c r="C1573" s="168"/>
      <c r="D1573" s="107">
        <v>0.5</v>
      </c>
      <c r="E1573" s="108" t="s">
        <v>804</v>
      </c>
      <c r="F1573" s="104" t="s">
        <v>951</v>
      </c>
      <c r="G1573" s="169">
        <v>18.21</v>
      </c>
      <c r="H1573" s="169"/>
      <c r="I1573" s="110">
        <v>9.11</v>
      </c>
    </row>
    <row r="1574" spans="1:9" ht="21.4" customHeight="1" thickBot="1" x14ac:dyDescent="0.25">
      <c r="A1574" s="113"/>
      <c r="B1574" s="168" t="s">
        <v>879</v>
      </c>
      <c r="C1574" s="168"/>
      <c r="D1574" s="107">
        <v>0.5</v>
      </c>
      <c r="E1574" s="108" t="s">
        <v>804</v>
      </c>
      <c r="F1574" s="104" t="s">
        <v>880</v>
      </c>
      <c r="G1574" s="169">
        <v>22.8</v>
      </c>
      <c r="H1574" s="169"/>
      <c r="I1574" s="110">
        <v>11.4</v>
      </c>
    </row>
    <row r="1575" spans="1:9" ht="21.4" customHeight="1" thickBot="1" x14ac:dyDescent="0.25">
      <c r="A1575" s="113"/>
      <c r="B1575" s="168" t="s">
        <v>1678</v>
      </c>
      <c r="C1575" s="168"/>
      <c r="D1575" s="107">
        <v>1</v>
      </c>
      <c r="E1575" s="108" t="s">
        <v>200</v>
      </c>
      <c r="F1575" s="104" t="s">
        <v>647</v>
      </c>
      <c r="G1575" s="169">
        <v>749.54</v>
      </c>
      <c r="H1575" s="169"/>
      <c r="I1575" s="110">
        <v>749.54</v>
      </c>
    </row>
    <row r="1576" spans="1:9" ht="15.2" customHeight="1" thickBot="1" x14ac:dyDescent="0.25">
      <c r="A1576" s="113"/>
      <c r="B1576" s="113"/>
      <c r="C1576" s="103"/>
      <c r="D1576" s="107">
        <v>31.25</v>
      </c>
      <c r="E1576" s="108" t="s">
        <v>798</v>
      </c>
      <c r="F1576" s="104" t="s">
        <v>799</v>
      </c>
      <c r="G1576" s="169">
        <v>770.05</v>
      </c>
      <c r="H1576" s="170"/>
      <c r="I1576" s="111">
        <v>240.64</v>
      </c>
    </row>
    <row r="1577" spans="1:9" ht="15.4" customHeight="1" thickBot="1" x14ac:dyDescent="0.25">
      <c r="A1577" s="113"/>
      <c r="B1577" s="113"/>
      <c r="C1577" s="103"/>
      <c r="D1577" s="103"/>
      <c r="E1577" s="103"/>
      <c r="F1577" s="171" t="s">
        <v>1042</v>
      </c>
      <c r="G1577" s="171"/>
      <c r="H1577" s="172">
        <v>1010.69</v>
      </c>
      <c r="I1577" s="172"/>
    </row>
    <row r="1578" spans="1:9" ht="15.4" customHeight="1" thickBot="1" x14ac:dyDescent="0.25">
      <c r="A1578" s="178" t="s">
        <v>1679</v>
      </c>
      <c r="B1578" s="178"/>
      <c r="C1578" s="106" t="s">
        <v>76</v>
      </c>
      <c r="D1578" s="179" t="s">
        <v>650</v>
      </c>
      <c r="E1578" s="179"/>
      <c r="F1578" s="179"/>
      <c r="G1578" s="179"/>
      <c r="H1578" s="179"/>
      <c r="I1578" s="103"/>
    </row>
    <row r="1579" spans="1:9" ht="15.2" customHeight="1" thickBot="1" x14ac:dyDescent="0.25">
      <c r="A1579" s="113"/>
      <c r="B1579" s="168" t="s">
        <v>1680</v>
      </c>
      <c r="C1579" s="168"/>
      <c r="D1579" s="107">
        <v>1</v>
      </c>
      <c r="E1579" s="108" t="s">
        <v>963</v>
      </c>
      <c r="F1579" s="104" t="s">
        <v>650</v>
      </c>
      <c r="G1579" s="169">
        <v>582.36</v>
      </c>
      <c r="H1579" s="169"/>
      <c r="I1579" s="110">
        <v>582.36</v>
      </c>
    </row>
    <row r="1580" spans="1:9" ht="15.2" customHeight="1" thickBot="1" x14ac:dyDescent="0.25">
      <c r="A1580" s="113"/>
      <c r="B1580" s="113"/>
      <c r="C1580" s="103"/>
      <c r="D1580" s="107">
        <v>31.25</v>
      </c>
      <c r="E1580" s="108" t="s">
        <v>798</v>
      </c>
      <c r="F1580" s="104" t="s">
        <v>799</v>
      </c>
      <c r="G1580" s="169">
        <v>582.36</v>
      </c>
      <c r="H1580" s="170"/>
      <c r="I1580" s="111">
        <v>181.99</v>
      </c>
    </row>
    <row r="1581" spans="1:9" ht="15.4" customHeight="1" thickBot="1" x14ac:dyDescent="0.25">
      <c r="A1581" s="113"/>
      <c r="B1581" s="113"/>
      <c r="C1581" s="103"/>
      <c r="D1581" s="103"/>
      <c r="E1581" s="103"/>
      <c r="F1581" s="171" t="s">
        <v>813</v>
      </c>
      <c r="G1581" s="171"/>
      <c r="H1581" s="172">
        <v>764.35</v>
      </c>
      <c r="I1581" s="172"/>
    </row>
    <row r="1582" spans="1:9" ht="15.4" customHeight="1" thickBot="1" x14ac:dyDescent="0.25">
      <c r="A1582" s="178" t="s">
        <v>1681</v>
      </c>
      <c r="B1582" s="178"/>
      <c r="C1582" s="106" t="s">
        <v>200</v>
      </c>
      <c r="D1582" s="179" t="s">
        <v>653</v>
      </c>
      <c r="E1582" s="179"/>
      <c r="F1582" s="179"/>
      <c r="G1582" s="179"/>
      <c r="H1582" s="179"/>
      <c r="I1582" s="103"/>
    </row>
    <row r="1583" spans="1:9" ht="21.4" customHeight="1" thickBot="1" x14ac:dyDescent="0.25">
      <c r="A1583" s="113"/>
      <c r="B1583" s="168" t="s">
        <v>1252</v>
      </c>
      <c r="C1583" s="168"/>
      <c r="D1583" s="107">
        <v>0.03</v>
      </c>
      <c r="E1583" s="108" t="s">
        <v>92</v>
      </c>
      <c r="F1583" s="104" t="s">
        <v>1253</v>
      </c>
      <c r="G1583" s="169">
        <v>93.07</v>
      </c>
      <c r="H1583" s="169"/>
      <c r="I1583" s="110">
        <v>2.79</v>
      </c>
    </row>
    <row r="1584" spans="1:9" ht="21.4" customHeight="1" thickBot="1" x14ac:dyDescent="0.25">
      <c r="A1584" s="113"/>
      <c r="B1584" s="168" t="s">
        <v>1010</v>
      </c>
      <c r="C1584" s="168"/>
      <c r="D1584" s="107">
        <v>0.02</v>
      </c>
      <c r="E1584" s="108" t="s">
        <v>92</v>
      </c>
      <c r="F1584" s="104" t="s">
        <v>91</v>
      </c>
      <c r="G1584" s="169">
        <v>72.599999999999994</v>
      </c>
      <c r="H1584" s="169"/>
      <c r="I1584" s="110">
        <v>1.45</v>
      </c>
    </row>
    <row r="1585" spans="1:9" ht="15.2" customHeight="1" thickBot="1" x14ac:dyDescent="0.25">
      <c r="A1585" s="113"/>
      <c r="B1585" s="168" t="s">
        <v>1682</v>
      </c>
      <c r="C1585" s="168"/>
      <c r="D1585" s="107">
        <v>1.2</v>
      </c>
      <c r="E1585" s="108" t="s">
        <v>76</v>
      </c>
      <c r="F1585" s="104" t="s">
        <v>167</v>
      </c>
      <c r="G1585" s="169">
        <v>11.59</v>
      </c>
      <c r="H1585" s="169"/>
      <c r="I1585" s="110">
        <v>13.91</v>
      </c>
    </row>
    <row r="1586" spans="1:9" ht="15.2" customHeight="1" thickBot="1" x14ac:dyDescent="0.25">
      <c r="A1586" s="113"/>
      <c r="B1586" s="168" t="s">
        <v>1683</v>
      </c>
      <c r="C1586" s="168"/>
      <c r="D1586" s="107">
        <v>1.2</v>
      </c>
      <c r="E1586" s="108" t="s">
        <v>76</v>
      </c>
      <c r="F1586" s="104" t="s">
        <v>170</v>
      </c>
      <c r="G1586" s="169">
        <v>47.68</v>
      </c>
      <c r="H1586" s="169"/>
      <c r="I1586" s="110">
        <v>57.22</v>
      </c>
    </row>
    <row r="1587" spans="1:9" ht="15.2" customHeight="1" thickBot="1" x14ac:dyDescent="0.25">
      <c r="A1587" s="113"/>
      <c r="B1587" s="168" t="s">
        <v>1011</v>
      </c>
      <c r="C1587" s="168"/>
      <c r="D1587" s="107">
        <v>0.02</v>
      </c>
      <c r="E1587" s="108" t="s">
        <v>92</v>
      </c>
      <c r="F1587" s="104" t="s">
        <v>1012</v>
      </c>
      <c r="G1587" s="169">
        <v>739.4</v>
      </c>
      <c r="H1587" s="169"/>
      <c r="I1587" s="110">
        <v>14.79</v>
      </c>
    </row>
    <row r="1588" spans="1:9" ht="21.4" customHeight="1" thickBot="1" x14ac:dyDescent="0.25">
      <c r="A1588" s="113"/>
      <c r="B1588" s="168" t="s">
        <v>1258</v>
      </c>
      <c r="C1588" s="168"/>
      <c r="D1588" s="107">
        <v>7.0000000000000007E-2</v>
      </c>
      <c r="E1588" s="108" t="s">
        <v>92</v>
      </c>
      <c r="F1588" s="104" t="s">
        <v>1259</v>
      </c>
      <c r="G1588" s="169">
        <v>3664.27</v>
      </c>
      <c r="H1588" s="169"/>
      <c r="I1588" s="110">
        <v>256.5</v>
      </c>
    </row>
    <row r="1589" spans="1:9" ht="15.2" customHeight="1" thickBot="1" x14ac:dyDescent="0.25">
      <c r="A1589" s="113"/>
      <c r="B1589" s="168" t="s">
        <v>1269</v>
      </c>
      <c r="C1589" s="168"/>
      <c r="D1589" s="107">
        <v>0.48</v>
      </c>
      <c r="E1589" s="108" t="s">
        <v>76</v>
      </c>
      <c r="F1589" s="104" t="s">
        <v>157</v>
      </c>
      <c r="G1589" s="169">
        <v>69.7</v>
      </c>
      <c r="H1589" s="169"/>
      <c r="I1589" s="110">
        <v>33.46</v>
      </c>
    </row>
    <row r="1590" spans="1:9" ht="15.2" customHeight="1" thickBot="1" x14ac:dyDescent="0.25">
      <c r="A1590" s="113"/>
      <c r="B1590" s="113"/>
      <c r="C1590" s="103"/>
      <c r="D1590" s="107">
        <v>31.25</v>
      </c>
      <c r="E1590" s="108" t="s">
        <v>798</v>
      </c>
      <c r="F1590" s="104" t="s">
        <v>799</v>
      </c>
      <c r="G1590" s="169">
        <v>380.12</v>
      </c>
      <c r="H1590" s="170"/>
      <c r="I1590" s="111">
        <v>118.79</v>
      </c>
    </row>
    <row r="1591" spans="1:9" ht="15.4" customHeight="1" thickBot="1" x14ac:dyDescent="0.25">
      <c r="A1591" s="113"/>
      <c r="B1591" s="113"/>
      <c r="C1591" s="103"/>
      <c r="D1591" s="103"/>
      <c r="E1591" s="103"/>
      <c r="F1591" s="171" t="s">
        <v>1042</v>
      </c>
      <c r="G1591" s="171"/>
      <c r="H1591" s="172">
        <v>498.91</v>
      </c>
      <c r="I1591" s="172"/>
    </row>
    <row r="1592" spans="1:9" ht="15.4" customHeight="1" thickBot="1" x14ac:dyDescent="0.25">
      <c r="A1592" s="178" t="s">
        <v>1684</v>
      </c>
      <c r="B1592" s="178"/>
      <c r="C1592" s="106" t="s">
        <v>161</v>
      </c>
      <c r="D1592" s="179" t="s">
        <v>656</v>
      </c>
      <c r="E1592" s="179"/>
      <c r="F1592" s="179"/>
      <c r="G1592" s="179"/>
      <c r="H1592" s="179"/>
      <c r="I1592" s="103"/>
    </row>
    <row r="1593" spans="1:9" ht="21.4" customHeight="1" thickBot="1" x14ac:dyDescent="0.25">
      <c r="A1593" s="113"/>
      <c r="B1593" s="168" t="s">
        <v>940</v>
      </c>
      <c r="C1593" s="168"/>
      <c r="D1593" s="107">
        <v>0.13</v>
      </c>
      <c r="E1593" s="108" t="s">
        <v>804</v>
      </c>
      <c r="F1593" s="104" t="s">
        <v>941</v>
      </c>
      <c r="G1593" s="169">
        <v>23.44</v>
      </c>
      <c r="H1593" s="169"/>
      <c r="I1593" s="110">
        <v>3.05</v>
      </c>
    </row>
    <row r="1594" spans="1:9" ht="21.4" customHeight="1" thickBot="1" x14ac:dyDescent="0.25">
      <c r="A1594" s="113"/>
      <c r="B1594" s="168" t="s">
        <v>982</v>
      </c>
      <c r="C1594" s="168"/>
      <c r="D1594" s="107">
        <v>0.29899999999999999</v>
      </c>
      <c r="E1594" s="108" t="s">
        <v>804</v>
      </c>
      <c r="F1594" s="104" t="s">
        <v>880</v>
      </c>
      <c r="G1594" s="169">
        <v>23.77</v>
      </c>
      <c r="H1594" s="169"/>
      <c r="I1594" s="110">
        <v>7.11</v>
      </c>
    </row>
    <row r="1595" spans="1:9" ht="21.4" customHeight="1" thickBot="1" x14ac:dyDescent="0.25">
      <c r="A1595" s="113"/>
      <c r="B1595" s="168" t="s">
        <v>862</v>
      </c>
      <c r="C1595" s="168"/>
      <c r="D1595" s="107">
        <v>0.44800000000000001</v>
      </c>
      <c r="E1595" s="108" t="s">
        <v>804</v>
      </c>
      <c r="F1595" s="104" t="s">
        <v>812</v>
      </c>
      <c r="G1595" s="169">
        <v>19.059999999999999</v>
      </c>
      <c r="H1595" s="169"/>
      <c r="I1595" s="110">
        <v>8.5399999999999991</v>
      </c>
    </row>
    <row r="1596" spans="1:9" ht="49.15" customHeight="1" thickBot="1" x14ac:dyDescent="0.25">
      <c r="A1596" s="113"/>
      <c r="B1596" s="168" t="s">
        <v>1685</v>
      </c>
      <c r="C1596" s="168"/>
      <c r="D1596" s="107">
        <v>1.4E-2</v>
      </c>
      <c r="E1596" s="108" t="s">
        <v>92</v>
      </c>
      <c r="F1596" s="104" t="s">
        <v>1686</v>
      </c>
      <c r="G1596" s="169">
        <v>542.27</v>
      </c>
      <c r="H1596" s="169"/>
      <c r="I1596" s="110">
        <v>7.59</v>
      </c>
    </row>
    <row r="1597" spans="1:9" ht="49.15" customHeight="1" thickBot="1" x14ac:dyDescent="0.25">
      <c r="A1597" s="113"/>
      <c r="B1597" s="168" t="s">
        <v>1687</v>
      </c>
      <c r="C1597" s="168"/>
      <c r="D1597" s="107">
        <v>0.2</v>
      </c>
      <c r="E1597" s="108" t="s">
        <v>76</v>
      </c>
      <c r="F1597" s="104" t="s">
        <v>1688</v>
      </c>
      <c r="G1597" s="169">
        <v>56.44</v>
      </c>
      <c r="H1597" s="169"/>
      <c r="I1597" s="110">
        <v>11.29</v>
      </c>
    </row>
    <row r="1598" spans="1:9" ht="21.4" customHeight="1" thickBot="1" x14ac:dyDescent="0.25">
      <c r="A1598" s="113"/>
      <c r="B1598" s="168" t="s">
        <v>1689</v>
      </c>
      <c r="C1598" s="168"/>
      <c r="D1598" s="107">
        <v>0.02</v>
      </c>
      <c r="E1598" s="108" t="s">
        <v>126</v>
      </c>
      <c r="F1598" s="104" t="s">
        <v>1690</v>
      </c>
      <c r="G1598" s="169">
        <v>22.24</v>
      </c>
      <c r="H1598" s="169"/>
      <c r="I1598" s="110">
        <v>0.44</v>
      </c>
    </row>
    <row r="1599" spans="1:9" ht="30.6" customHeight="1" thickBot="1" x14ac:dyDescent="0.25">
      <c r="A1599" s="113"/>
      <c r="B1599" s="168" t="s">
        <v>1691</v>
      </c>
      <c r="C1599" s="168"/>
      <c r="D1599" s="107">
        <v>0.13</v>
      </c>
      <c r="E1599" s="108" t="s">
        <v>161</v>
      </c>
      <c r="F1599" s="104" t="s">
        <v>1692</v>
      </c>
      <c r="G1599" s="169">
        <v>18.41</v>
      </c>
      <c r="H1599" s="169"/>
      <c r="I1599" s="110">
        <v>2.39</v>
      </c>
    </row>
    <row r="1600" spans="1:9" ht="30.6" customHeight="1" thickBot="1" x14ac:dyDescent="0.25">
      <c r="A1600" s="113"/>
      <c r="B1600" s="168" t="s">
        <v>1693</v>
      </c>
      <c r="C1600" s="168"/>
      <c r="D1600" s="107">
        <v>0.18</v>
      </c>
      <c r="E1600" s="108" t="s">
        <v>161</v>
      </c>
      <c r="F1600" s="104" t="s">
        <v>1694</v>
      </c>
      <c r="G1600" s="169">
        <v>11.67</v>
      </c>
      <c r="H1600" s="169"/>
      <c r="I1600" s="110">
        <v>2.1</v>
      </c>
    </row>
    <row r="1601" spans="1:9" ht="30.6" customHeight="1" thickBot="1" x14ac:dyDescent="0.25">
      <c r="A1601" s="113"/>
      <c r="B1601" s="168" t="s">
        <v>918</v>
      </c>
      <c r="C1601" s="168"/>
      <c r="D1601" s="107">
        <v>1.0999999999999999E-2</v>
      </c>
      <c r="E1601" s="108" t="s">
        <v>126</v>
      </c>
      <c r="F1601" s="104" t="s">
        <v>919</v>
      </c>
      <c r="G1601" s="169">
        <v>23.98</v>
      </c>
      <c r="H1601" s="169"/>
      <c r="I1601" s="110">
        <v>0.26</v>
      </c>
    </row>
    <row r="1602" spans="1:9" ht="15.2" customHeight="1" thickBot="1" x14ac:dyDescent="0.25">
      <c r="A1602" s="113"/>
      <c r="B1602" s="113"/>
      <c r="C1602" s="103"/>
      <c r="D1602" s="107">
        <v>31.25</v>
      </c>
      <c r="E1602" s="108" t="s">
        <v>798</v>
      </c>
      <c r="F1602" s="104" t="s">
        <v>799</v>
      </c>
      <c r="G1602" s="169">
        <v>42.77</v>
      </c>
      <c r="H1602" s="170"/>
      <c r="I1602" s="111">
        <v>13.37</v>
      </c>
    </row>
    <row r="1603" spans="1:9" ht="15.4" customHeight="1" thickBot="1" x14ac:dyDescent="0.25">
      <c r="A1603" s="113"/>
      <c r="B1603" s="113"/>
      <c r="C1603" s="103"/>
      <c r="D1603" s="103"/>
      <c r="E1603" s="103"/>
      <c r="F1603" s="171" t="s">
        <v>989</v>
      </c>
      <c r="G1603" s="171"/>
      <c r="H1603" s="172">
        <v>56.14</v>
      </c>
      <c r="I1603" s="172"/>
    </row>
    <row r="1604" spans="1:9" ht="15.4" customHeight="1" thickBot="1" x14ac:dyDescent="0.25">
      <c r="A1604" s="178" t="s">
        <v>1695</v>
      </c>
      <c r="B1604" s="178"/>
      <c r="C1604" s="106" t="s">
        <v>76</v>
      </c>
      <c r="D1604" s="179" t="s">
        <v>659</v>
      </c>
      <c r="E1604" s="179"/>
      <c r="F1604" s="179"/>
      <c r="G1604" s="179"/>
      <c r="H1604" s="179"/>
      <c r="I1604" s="103"/>
    </row>
    <row r="1605" spans="1:9" ht="21.4" customHeight="1" thickBot="1" x14ac:dyDescent="0.25">
      <c r="A1605" s="113"/>
      <c r="B1605" s="168" t="s">
        <v>1670</v>
      </c>
      <c r="C1605" s="168"/>
      <c r="D1605" s="107">
        <v>4</v>
      </c>
      <c r="E1605" s="108" t="s">
        <v>804</v>
      </c>
      <c r="F1605" s="104" t="s">
        <v>1671</v>
      </c>
      <c r="G1605" s="169">
        <v>14.05</v>
      </c>
      <c r="H1605" s="169"/>
      <c r="I1605" s="110">
        <v>56.2</v>
      </c>
    </row>
    <row r="1606" spans="1:9" ht="21.4" customHeight="1" thickBot="1" x14ac:dyDescent="0.25">
      <c r="A1606" s="113"/>
      <c r="B1606" s="168" t="s">
        <v>1668</v>
      </c>
      <c r="C1606" s="168"/>
      <c r="D1606" s="107">
        <v>4</v>
      </c>
      <c r="E1606" s="108" t="s">
        <v>804</v>
      </c>
      <c r="F1606" s="104" t="s">
        <v>1669</v>
      </c>
      <c r="G1606" s="169">
        <v>11.64</v>
      </c>
      <c r="H1606" s="169"/>
      <c r="I1606" s="110">
        <v>46.56</v>
      </c>
    </row>
    <row r="1607" spans="1:9" ht="15.2" customHeight="1" thickBot="1" x14ac:dyDescent="0.25">
      <c r="A1607" s="113"/>
      <c r="B1607" s="168" t="s">
        <v>1696</v>
      </c>
      <c r="C1607" s="168"/>
      <c r="D1607" s="107">
        <v>1</v>
      </c>
      <c r="E1607" s="108" t="s">
        <v>629</v>
      </c>
      <c r="F1607" s="104" t="s">
        <v>1697</v>
      </c>
      <c r="G1607" s="169">
        <v>6.45</v>
      </c>
      <c r="H1607" s="169"/>
      <c r="I1607" s="110">
        <v>6.45</v>
      </c>
    </row>
    <row r="1608" spans="1:9" ht="15.2" customHeight="1" thickBot="1" x14ac:dyDescent="0.25">
      <c r="A1608" s="113"/>
      <c r="B1608" s="168" t="s">
        <v>1698</v>
      </c>
      <c r="C1608" s="168"/>
      <c r="D1608" s="107">
        <v>1</v>
      </c>
      <c r="E1608" s="108" t="s">
        <v>963</v>
      </c>
      <c r="F1608" s="104" t="s">
        <v>1699</v>
      </c>
      <c r="G1608" s="169">
        <v>127.72</v>
      </c>
      <c r="H1608" s="169"/>
      <c r="I1608" s="110">
        <v>127.72</v>
      </c>
    </row>
    <row r="1609" spans="1:9" ht="15.2" customHeight="1" thickBot="1" x14ac:dyDescent="0.25">
      <c r="A1609" s="113"/>
      <c r="B1609" s="168" t="s">
        <v>1700</v>
      </c>
      <c r="C1609" s="168"/>
      <c r="D1609" s="107">
        <v>1</v>
      </c>
      <c r="E1609" s="108" t="s">
        <v>963</v>
      </c>
      <c r="F1609" s="104" t="s">
        <v>1701</v>
      </c>
      <c r="G1609" s="169">
        <v>323.52999999999997</v>
      </c>
      <c r="H1609" s="169"/>
      <c r="I1609" s="110">
        <v>323.52999999999997</v>
      </c>
    </row>
    <row r="1610" spans="1:9" ht="15.2" customHeight="1" thickBot="1" x14ac:dyDescent="0.25">
      <c r="A1610" s="113"/>
      <c r="B1610" s="113"/>
      <c r="C1610" s="103"/>
      <c r="D1610" s="107">
        <v>31.25</v>
      </c>
      <c r="E1610" s="108" t="s">
        <v>798</v>
      </c>
      <c r="F1610" s="104" t="s">
        <v>799</v>
      </c>
      <c r="G1610" s="169">
        <v>560.46</v>
      </c>
      <c r="H1610" s="170"/>
      <c r="I1610" s="111">
        <v>175.14</v>
      </c>
    </row>
    <row r="1611" spans="1:9" ht="15.4" customHeight="1" thickBot="1" x14ac:dyDescent="0.25">
      <c r="A1611" s="113"/>
      <c r="B1611" s="113"/>
      <c r="C1611" s="103"/>
      <c r="D1611" s="103"/>
      <c r="E1611" s="103"/>
      <c r="F1611" s="171" t="s">
        <v>813</v>
      </c>
      <c r="G1611" s="171"/>
      <c r="H1611" s="172">
        <v>735.6</v>
      </c>
      <c r="I1611" s="172"/>
    </row>
    <row r="1612" spans="1:9" ht="17.649999999999999" customHeight="1" thickBot="1" x14ac:dyDescent="0.25">
      <c r="A1612" s="113"/>
      <c r="B1612" s="113"/>
      <c r="C1612" s="103"/>
      <c r="D1612" s="177" t="s">
        <v>1702</v>
      </c>
      <c r="E1612" s="177"/>
      <c r="F1612" s="177"/>
      <c r="G1612" s="177"/>
      <c r="H1612" s="177"/>
      <c r="I1612" s="103"/>
    </row>
    <row r="1613" spans="1:9" ht="15.4" customHeight="1" thickBot="1" x14ac:dyDescent="0.25">
      <c r="A1613" s="113"/>
      <c r="B1613" s="113"/>
      <c r="C1613" s="103"/>
      <c r="D1613" s="171" t="s">
        <v>1703</v>
      </c>
      <c r="E1613" s="171"/>
      <c r="F1613" s="171"/>
      <c r="G1613" s="171"/>
      <c r="H1613" s="171"/>
      <c r="I1613" s="103"/>
    </row>
    <row r="1614" spans="1:9" ht="31.7" customHeight="1" thickBot="1" x14ac:dyDescent="0.25">
      <c r="A1614" s="178" t="s">
        <v>1704</v>
      </c>
      <c r="B1614" s="178"/>
      <c r="C1614" s="106" t="s">
        <v>161</v>
      </c>
      <c r="D1614" s="179" t="s">
        <v>664</v>
      </c>
      <c r="E1614" s="179"/>
      <c r="F1614" s="179"/>
      <c r="G1614" s="179"/>
      <c r="H1614" s="179"/>
      <c r="I1614" s="103"/>
    </row>
    <row r="1615" spans="1:9" ht="30.6" customHeight="1" thickBot="1" x14ac:dyDescent="0.25">
      <c r="A1615" s="113"/>
      <c r="B1615" s="168" t="s">
        <v>1149</v>
      </c>
      <c r="C1615" s="168"/>
      <c r="D1615" s="107">
        <v>0.30599999999999999</v>
      </c>
      <c r="E1615" s="108" t="s">
        <v>804</v>
      </c>
      <c r="F1615" s="104" t="s">
        <v>1130</v>
      </c>
      <c r="G1615" s="169">
        <v>18.899999999999999</v>
      </c>
      <c r="H1615" s="169"/>
      <c r="I1615" s="110">
        <v>5.78</v>
      </c>
    </row>
    <row r="1616" spans="1:9" ht="30.6" customHeight="1" thickBot="1" x14ac:dyDescent="0.25">
      <c r="A1616" s="113"/>
      <c r="B1616" s="168" t="s">
        <v>1150</v>
      </c>
      <c r="C1616" s="168"/>
      <c r="D1616" s="107">
        <v>0.30599999999999999</v>
      </c>
      <c r="E1616" s="108" t="s">
        <v>804</v>
      </c>
      <c r="F1616" s="104" t="s">
        <v>1132</v>
      </c>
      <c r="G1616" s="169">
        <v>23</v>
      </c>
      <c r="H1616" s="169"/>
      <c r="I1616" s="110">
        <v>7.04</v>
      </c>
    </row>
    <row r="1617" spans="1:9" ht="39.75" customHeight="1" thickBot="1" x14ac:dyDescent="0.25">
      <c r="A1617" s="113"/>
      <c r="B1617" s="168" t="s">
        <v>1705</v>
      </c>
      <c r="C1617" s="168"/>
      <c r="D1617" s="107">
        <v>1.0389999999999999</v>
      </c>
      <c r="E1617" s="108" t="s">
        <v>161</v>
      </c>
      <c r="F1617" s="104" t="s">
        <v>1706</v>
      </c>
      <c r="G1617" s="169">
        <v>87.98</v>
      </c>
      <c r="H1617" s="169"/>
      <c r="I1617" s="110">
        <v>91.41</v>
      </c>
    </row>
    <row r="1618" spans="1:9" ht="15.2" customHeight="1" thickBot="1" x14ac:dyDescent="0.25">
      <c r="A1618" s="113"/>
      <c r="B1618" s="113"/>
      <c r="C1618" s="103"/>
      <c r="D1618" s="107">
        <v>31.25</v>
      </c>
      <c r="E1618" s="108" t="s">
        <v>798</v>
      </c>
      <c r="F1618" s="104" t="s">
        <v>799</v>
      </c>
      <c r="G1618" s="169">
        <v>104.23</v>
      </c>
      <c r="H1618" s="170"/>
      <c r="I1618" s="111">
        <v>32.57</v>
      </c>
    </row>
    <row r="1619" spans="1:9" ht="15.4" customHeight="1" thickBot="1" x14ac:dyDescent="0.25">
      <c r="A1619" s="113"/>
      <c r="B1619" s="113"/>
      <c r="C1619" s="103"/>
      <c r="D1619" s="103"/>
      <c r="E1619" s="103"/>
      <c r="F1619" s="171" t="s">
        <v>989</v>
      </c>
      <c r="G1619" s="171"/>
      <c r="H1619" s="172">
        <v>136.80000000000001</v>
      </c>
      <c r="I1619" s="172"/>
    </row>
    <row r="1620" spans="1:9" ht="15.4" customHeight="1" thickBot="1" x14ac:dyDescent="0.25">
      <c r="A1620" s="178" t="s">
        <v>1707</v>
      </c>
      <c r="B1620" s="178"/>
      <c r="C1620" s="106" t="s">
        <v>76</v>
      </c>
      <c r="D1620" s="179" t="s">
        <v>667</v>
      </c>
      <c r="E1620" s="179"/>
      <c r="F1620" s="179"/>
      <c r="G1620" s="179"/>
      <c r="H1620" s="179"/>
      <c r="I1620" s="103"/>
    </row>
    <row r="1621" spans="1:9" ht="21.4" customHeight="1" thickBot="1" x14ac:dyDescent="0.25">
      <c r="A1621" s="113"/>
      <c r="B1621" s="168" t="s">
        <v>1668</v>
      </c>
      <c r="C1621" s="168"/>
      <c r="D1621" s="107">
        <v>1.5</v>
      </c>
      <c r="E1621" s="108" t="s">
        <v>804</v>
      </c>
      <c r="F1621" s="104" t="s">
        <v>1669</v>
      </c>
      <c r="G1621" s="169">
        <v>11.64</v>
      </c>
      <c r="H1621" s="169"/>
      <c r="I1621" s="110">
        <v>17.46</v>
      </c>
    </row>
    <row r="1622" spans="1:9" ht="21.4" customHeight="1" thickBot="1" x14ac:dyDescent="0.25">
      <c r="A1622" s="113"/>
      <c r="B1622" s="168" t="s">
        <v>1670</v>
      </c>
      <c r="C1622" s="168"/>
      <c r="D1622" s="107">
        <v>1.5</v>
      </c>
      <c r="E1622" s="108" t="s">
        <v>804</v>
      </c>
      <c r="F1622" s="104" t="s">
        <v>1671</v>
      </c>
      <c r="G1622" s="169">
        <v>14.05</v>
      </c>
      <c r="H1622" s="169"/>
      <c r="I1622" s="110">
        <v>21.08</v>
      </c>
    </row>
    <row r="1623" spans="1:9" ht="21.4" customHeight="1" thickBot="1" x14ac:dyDescent="0.25">
      <c r="A1623" s="113"/>
      <c r="B1623" s="168" t="s">
        <v>1708</v>
      </c>
      <c r="C1623" s="168"/>
      <c r="D1623" s="107">
        <v>2.1000000000000001E-2</v>
      </c>
      <c r="E1623" s="108" t="s">
        <v>92</v>
      </c>
      <c r="F1623" s="104" t="s">
        <v>1709</v>
      </c>
      <c r="G1623" s="169">
        <v>3006.15</v>
      </c>
      <c r="H1623" s="169"/>
      <c r="I1623" s="110">
        <v>63.13</v>
      </c>
    </row>
    <row r="1624" spans="1:9" ht="15.2" customHeight="1" thickBot="1" x14ac:dyDescent="0.25">
      <c r="A1624" s="113"/>
      <c r="B1624" s="168" t="s">
        <v>1649</v>
      </c>
      <c r="C1624" s="168"/>
      <c r="D1624" s="107">
        <v>20</v>
      </c>
      <c r="E1624" s="108" t="s">
        <v>200</v>
      </c>
      <c r="F1624" s="104" t="s">
        <v>1650</v>
      </c>
      <c r="G1624" s="169">
        <v>5.67</v>
      </c>
      <c r="H1624" s="169"/>
      <c r="I1624" s="110">
        <v>113.4</v>
      </c>
    </row>
    <row r="1625" spans="1:9" ht="21.4" customHeight="1" thickBot="1" x14ac:dyDescent="0.25">
      <c r="A1625" s="113"/>
      <c r="B1625" s="168" t="s">
        <v>1651</v>
      </c>
      <c r="C1625" s="168"/>
      <c r="D1625" s="107">
        <v>1</v>
      </c>
      <c r="E1625" s="108" t="s">
        <v>963</v>
      </c>
      <c r="F1625" s="104" t="s">
        <v>1652</v>
      </c>
      <c r="G1625" s="169">
        <v>48.01</v>
      </c>
      <c r="H1625" s="169"/>
      <c r="I1625" s="110">
        <v>48.01</v>
      </c>
    </row>
    <row r="1626" spans="1:9" ht="15.2" customHeight="1" thickBot="1" x14ac:dyDescent="0.25">
      <c r="A1626" s="113"/>
      <c r="B1626" s="168" t="s">
        <v>1710</v>
      </c>
      <c r="C1626" s="168"/>
      <c r="D1626" s="107">
        <v>2</v>
      </c>
      <c r="E1626" s="108" t="s">
        <v>161</v>
      </c>
      <c r="F1626" s="104" t="s">
        <v>1711</v>
      </c>
      <c r="G1626" s="169">
        <v>78.099999999999994</v>
      </c>
      <c r="H1626" s="169"/>
      <c r="I1626" s="110">
        <v>156.19999999999999</v>
      </c>
    </row>
    <row r="1627" spans="1:9" ht="15.2" customHeight="1" thickBot="1" x14ac:dyDescent="0.25">
      <c r="A1627" s="113"/>
      <c r="B1627" s="113"/>
      <c r="C1627" s="103"/>
      <c r="D1627" s="107">
        <v>31.25</v>
      </c>
      <c r="E1627" s="108" t="s">
        <v>798</v>
      </c>
      <c r="F1627" s="104" t="s">
        <v>799</v>
      </c>
      <c r="G1627" s="169">
        <v>419.28</v>
      </c>
      <c r="H1627" s="170"/>
      <c r="I1627" s="111">
        <v>131.03</v>
      </c>
    </row>
    <row r="1628" spans="1:9" ht="15.4" customHeight="1" thickBot="1" x14ac:dyDescent="0.25">
      <c r="A1628" s="113"/>
      <c r="B1628" s="113"/>
      <c r="C1628" s="103"/>
      <c r="D1628" s="103"/>
      <c r="E1628" s="103"/>
      <c r="F1628" s="171" t="s">
        <v>813</v>
      </c>
      <c r="G1628" s="171"/>
      <c r="H1628" s="172">
        <v>550.30999999999995</v>
      </c>
      <c r="I1628" s="172"/>
    </row>
    <row r="1629" spans="1:9" ht="15.4" customHeight="1" thickBot="1" x14ac:dyDescent="0.25">
      <c r="A1629" s="178" t="s">
        <v>1712</v>
      </c>
      <c r="B1629" s="178"/>
      <c r="C1629" s="106" t="s">
        <v>76</v>
      </c>
      <c r="D1629" s="179" t="s">
        <v>670</v>
      </c>
      <c r="E1629" s="179"/>
      <c r="F1629" s="179"/>
      <c r="G1629" s="179"/>
      <c r="H1629" s="179"/>
      <c r="I1629" s="103"/>
    </row>
    <row r="1630" spans="1:9" ht="21.4" customHeight="1" thickBot="1" x14ac:dyDescent="0.25">
      <c r="A1630" s="113"/>
      <c r="B1630" s="168" t="s">
        <v>811</v>
      </c>
      <c r="C1630" s="168"/>
      <c r="D1630" s="107">
        <v>0.8</v>
      </c>
      <c r="E1630" s="108" t="s">
        <v>804</v>
      </c>
      <c r="F1630" s="104" t="s">
        <v>812</v>
      </c>
      <c r="G1630" s="169">
        <v>18.149999999999999</v>
      </c>
      <c r="H1630" s="169"/>
      <c r="I1630" s="110">
        <v>14.52</v>
      </c>
    </row>
    <row r="1631" spans="1:9" ht="21.4" customHeight="1" thickBot="1" x14ac:dyDescent="0.25">
      <c r="A1631" s="113"/>
      <c r="B1631" s="168" t="s">
        <v>960</v>
      </c>
      <c r="C1631" s="168"/>
      <c r="D1631" s="107">
        <v>0.8</v>
      </c>
      <c r="E1631" s="108" t="s">
        <v>804</v>
      </c>
      <c r="F1631" s="104" t="s">
        <v>961</v>
      </c>
      <c r="G1631" s="169">
        <v>23.87</v>
      </c>
      <c r="H1631" s="169"/>
      <c r="I1631" s="110">
        <v>19.100000000000001</v>
      </c>
    </row>
    <row r="1632" spans="1:9" ht="15.2" customHeight="1" thickBot="1" x14ac:dyDescent="0.25">
      <c r="A1632" s="113"/>
      <c r="B1632" s="168" t="s">
        <v>1585</v>
      </c>
      <c r="C1632" s="168"/>
      <c r="D1632" s="107">
        <v>0.04</v>
      </c>
      <c r="E1632" s="108" t="s">
        <v>1578</v>
      </c>
      <c r="F1632" s="104" t="s">
        <v>1586</v>
      </c>
      <c r="G1632" s="169">
        <v>115.51</v>
      </c>
      <c r="H1632" s="169"/>
      <c r="I1632" s="110">
        <v>4.62</v>
      </c>
    </row>
    <row r="1633" spans="1:9" ht="15.2" customHeight="1" thickBot="1" x14ac:dyDescent="0.25">
      <c r="A1633" s="113"/>
      <c r="B1633" s="168" t="s">
        <v>1713</v>
      </c>
      <c r="C1633" s="168"/>
      <c r="D1633" s="107">
        <v>0.3</v>
      </c>
      <c r="E1633" s="108" t="s">
        <v>200</v>
      </c>
      <c r="F1633" s="104" t="s">
        <v>1714</v>
      </c>
      <c r="G1633" s="169">
        <v>2.4</v>
      </c>
      <c r="H1633" s="169"/>
      <c r="I1633" s="110">
        <v>0.72</v>
      </c>
    </row>
    <row r="1634" spans="1:9" ht="15.2" customHeight="1" thickBot="1" x14ac:dyDescent="0.25">
      <c r="A1634" s="113"/>
      <c r="B1634" s="168" t="s">
        <v>1589</v>
      </c>
      <c r="C1634" s="168"/>
      <c r="D1634" s="107">
        <v>0.01</v>
      </c>
      <c r="E1634" s="108" t="s">
        <v>1578</v>
      </c>
      <c r="F1634" s="104" t="s">
        <v>1590</v>
      </c>
      <c r="G1634" s="169">
        <v>69.739999999999995</v>
      </c>
      <c r="H1634" s="169"/>
      <c r="I1634" s="110">
        <v>0.7</v>
      </c>
    </row>
    <row r="1635" spans="1:9" ht="15.2" customHeight="1" thickBot="1" x14ac:dyDescent="0.25">
      <c r="A1635" s="113"/>
      <c r="B1635" s="113"/>
      <c r="C1635" s="103"/>
      <c r="D1635" s="107">
        <v>31.25</v>
      </c>
      <c r="E1635" s="108" t="s">
        <v>798</v>
      </c>
      <c r="F1635" s="104" t="s">
        <v>799</v>
      </c>
      <c r="G1635" s="169">
        <v>39.659999999999997</v>
      </c>
      <c r="H1635" s="170"/>
      <c r="I1635" s="111">
        <v>12.39</v>
      </c>
    </row>
    <row r="1636" spans="1:9" ht="15.4" customHeight="1" x14ac:dyDescent="0.2">
      <c r="A1636" s="113"/>
      <c r="B1636" s="113"/>
      <c r="C1636" s="103"/>
      <c r="D1636" s="103"/>
      <c r="E1636" s="103"/>
      <c r="F1636" s="171" t="s">
        <v>813</v>
      </c>
      <c r="G1636" s="171"/>
      <c r="H1636" s="172">
        <v>52.05</v>
      </c>
      <c r="I1636" s="172"/>
    </row>
  </sheetData>
  <mergeCells count="3034">
    <mergeCell ref="G1635:H1635"/>
    <mergeCell ref="F1636:G1636"/>
    <mergeCell ref="H1636:I1636"/>
    <mergeCell ref="B1632:C1632"/>
    <mergeCell ref="G1632:H1632"/>
    <mergeCell ref="B1633:C1633"/>
    <mergeCell ref="G1633:H1633"/>
    <mergeCell ref="B1634:C1634"/>
    <mergeCell ref="G1634:H1634"/>
    <mergeCell ref="A1629:B1629"/>
    <mergeCell ref="D1629:H1629"/>
    <mergeCell ref="B1630:C1630"/>
    <mergeCell ref="G1630:H1630"/>
    <mergeCell ref="B1631:C1631"/>
    <mergeCell ref="G1631:H1631"/>
    <mergeCell ref="B1625:C1625"/>
    <mergeCell ref="G1625:H1625"/>
    <mergeCell ref="B1626:C1626"/>
    <mergeCell ref="G1626:H1626"/>
    <mergeCell ref="G1627:H1627"/>
    <mergeCell ref="F1628:G1628"/>
    <mergeCell ref="H1628:I1628"/>
    <mergeCell ref="B1622:C1622"/>
    <mergeCell ref="G1622:H1622"/>
    <mergeCell ref="B1623:C1623"/>
    <mergeCell ref="G1623:H1623"/>
    <mergeCell ref="B1624:C1624"/>
    <mergeCell ref="G1624:H1624"/>
    <mergeCell ref="G1618:H1618"/>
    <mergeCell ref="F1619:G1619"/>
    <mergeCell ref="H1619:I1619"/>
    <mergeCell ref="A1620:B1620"/>
    <mergeCell ref="D1620:H1620"/>
    <mergeCell ref="B1621:C1621"/>
    <mergeCell ref="G1621:H1621"/>
    <mergeCell ref="B1615:C1615"/>
    <mergeCell ref="G1615:H1615"/>
    <mergeCell ref="B1616:C1616"/>
    <mergeCell ref="G1616:H1616"/>
    <mergeCell ref="B1617:C1617"/>
    <mergeCell ref="G1617:H1617"/>
    <mergeCell ref="G1610:H1610"/>
    <mergeCell ref="F1611:G1611"/>
    <mergeCell ref="H1611:I1611"/>
    <mergeCell ref="D1612:H1612"/>
    <mergeCell ref="D1613:H1613"/>
    <mergeCell ref="A1614:B1614"/>
    <mergeCell ref="D1614:H1614"/>
    <mergeCell ref="B1607:C1607"/>
    <mergeCell ref="G1607:H1607"/>
    <mergeCell ref="B1608:C1608"/>
    <mergeCell ref="G1608:H1608"/>
    <mergeCell ref="B1609:C1609"/>
    <mergeCell ref="G1609:H1609"/>
    <mergeCell ref="A1604:B1604"/>
    <mergeCell ref="D1604:H1604"/>
    <mergeCell ref="B1605:C1605"/>
    <mergeCell ref="G1605:H1605"/>
    <mergeCell ref="B1606:C1606"/>
    <mergeCell ref="G1606:H1606"/>
    <mergeCell ref="B1600:C1600"/>
    <mergeCell ref="G1600:H1600"/>
    <mergeCell ref="B1601:C1601"/>
    <mergeCell ref="G1601:H1601"/>
    <mergeCell ref="G1602:H1602"/>
    <mergeCell ref="F1603:G1603"/>
    <mergeCell ref="H1603:I1603"/>
    <mergeCell ref="B1597:C1597"/>
    <mergeCell ref="G1597:H1597"/>
    <mergeCell ref="B1598:C1598"/>
    <mergeCell ref="G1598:H1598"/>
    <mergeCell ref="B1599:C1599"/>
    <mergeCell ref="G1599:H1599"/>
    <mergeCell ref="B1594:C1594"/>
    <mergeCell ref="G1594:H1594"/>
    <mergeCell ref="B1595:C1595"/>
    <mergeCell ref="G1595:H1595"/>
    <mergeCell ref="B1596:C1596"/>
    <mergeCell ref="G1596:H1596"/>
    <mergeCell ref="G1590:H1590"/>
    <mergeCell ref="F1591:G1591"/>
    <mergeCell ref="H1591:I1591"/>
    <mergeCell ref="A1592:B1592"/>
    <mergeCell ref="D1592:H1592"/>
    <mergeCell ref="B1593:C1593"/>
    <mergeCell ref="G1593:H1593"/>
    <mergeCell ref="B1587:C1587"/>
    <mergeCell ref="G1587:H1587"/>
    <mergeCell ref="B1588:C1588"/>
    <mergeCell ref="G1588:H1588"/>
    <mergeCell ref="B1589:C1589"/>
    <mergeCell ref="G1589:H1589"/>
    <mergeCell ref="B1584:C1584"/>
    <mergeCell ref="G1584:H1584"/>
    <mergeCell ref="B1585:C1585"/>
    <mergeCell ref="G1585:H1585"/>
    <mergeCell ref="B1586:C1586"/>
    <mergeCell ref="G1586:H1586"/>
    <mergeCell ref="G1580:H1580"/>
    <mergeCell ref="F1581:G1581"/>
    <mergeCell ref="H1581:I1581"/>
    <mergeCell ref="A1582:B1582"/>
    <mergeCell ref="D1582:H1582"/>
    <mergeCell ref="B1583:C1583"/>
    <mergeCell ref="G1583:H1583"/>
    <mergeCell ref="G1576:H1576"/>
    <mergeCell ref="F1577:G1577"/>
    <mergeCell ref="H1577:I1577"/>
    <mergeCell ref="A1578:B1578"/>
    <mergeCell ref="D1578:H1578"/>
    <mergeCell ref="B1579:C1579"/>
    <mergeCell ref="G1579:H1579"/>
    <mergeCell ref="B1573:C1573"/>
    <mergeCell ref="G1573:H1573"/>
    <mergeCell ref="B1574:C1574"/>
    <mergeCell ref="G1574:H1574"/>
    <mergeCell ref="B1575:C1575"/>
    <mergeCell ref="G1575:H1575"/>
    <mergeCell ref="B1569:C1569"/>
    <mergeCell ref="G1569:H1569"/>
    <mergeCell ref="G1570:H1570"/>
    <mergeCell ref="F1571:G1571"/>
    <mergeCell ref="H1571:I1571"/>
    <mergeCell ref="A1572:B1572"/>
    <mergeCell ref="D1572:H1572"/>
    <mergeCell ref="A1566:B1566"/>
    <mergeCell ref="D1566:H1566"/>
    <mergeCell ref="B1567:C1567"/>
    <mergeCell ref="G1567:H1567"/>
    <mergeCell ref="B1568:C1568"/>
    <mergeCell ref="G1568:H1568"/>
    <mergeCell ref="B1562:C1562"/>
    <mergeCell ref="G1562:H1562"/>
    <mergeCell ref="B1563:C1563"/>
    <mergeCell ref="G1563:H1563"/>
    <mergeCell ref="G1564:H1564"/>
    <mergeCell ref="F1565:G1565"/>
    <mergeCell ref="H1565:I1565"/>
    <mergeCell ref="G1558:H1558"/>
    <mergeCell ref="F1559:G1559"/>
    <mergeCell ref="H1559:I1559"/>
    <mergeCell ref="A1560:B1560"/>
    <mergeCell ref="D1560:H1560"/>
    <mergeCell ref="B1561:C1561"/>
    <mergeCell ref="G1561:H1561"/>
    <mergeCell ref="B1555:C1555"/>
    <mergeCell ref="G1555:H1555"/>
    <mergeCell ref="B1556:C1556"/>
    <mergeCell ref="G1556:H1556"/>
    <mergeCell ref="B1557:C1557"/>
    <mergeCell ref="G1557:H1557"/>
    <mergeCell ref="G1551:H1551"/>
    <mergeCell ref="F1552:G1552"/>
    <mergeCell ref="H1552:I1552"/>
    <mergeCell ref="A1553:B1553"/>
    <mergeCell ref="D1553:H1553"/>
    <mergeCell ref="B1554:C1554"/>
    <mergeCell ref="G1554:H1554"/>
    <mergeCell ref="B1548:C1548"/>
    <mergeCell ref="G1548:H1548"/>
    <mergeCell ref="B1549:C1549"/>
    <mergeCell ref="G1549:H1549"/>
    <mergeCell ref="B1550:C1550"/>
    <mergeCell ref="G1550:H1550"/>
    <mergeCell ref="G1544:H1544"/>
    <mergeCell ref="F1545:G1545"/>
    <mergeCell ref="H1545:I1545"/>
    <mergeCell ref="A1546:B1546"/>
    <mergeCell ref="D1546:H1546"/>
    <mergeCell ref="B1547:C1547"/>
    <mergeCell ref="G1547:H1547"/>
    <mergeCell ref="B1541:C1541"/>
    <mergeCell ref="G1541:H1541"/>
    <mergeCell ref="B1542:C1542"/>
    <mergeCell ref="G1542:H1542"/>
    <mergeCell ref="B1543:C1543"/>
    <mergeCell ref="G1543:H1543"/>
    <mergeCell ref="B1538:C1538"/>
    <mergeCell ref="G1538:H1538"/>
    <mergeCell ref="B1539:C1539"/>
    <mergeCell ref="G1539:H1539"/>
    <mergeCell ref="B1540:C1540"/>
    <mergeCell ref="G1540:H1540"/>
    <mergeCell ref="G1534:H1534"/>
    <mergeCell ref="F1535:G1535"/>
    <mergeCell ref="H1535:I1535"/>
    <mergeCell ref="A1536:B1536"/>
    <mergeCell ref="D1536:H1536"/>
    <mergeCell ref="B1537:C1537"/>
    <mergeCell ref="G1537:H1537"/>
    <mergeCell ref="B1531:C1531"/>
    <mergeCell ref="G1531:H1531"/>
    <mergeCell ref="B1532:C1532"/>
    <mergeCell ref="G1532:H1532"/>
    <mergeCell ref="B1533:C1533"/>
    <mergeCell ref="G1533:H1533"/>
    <mergeCell ref="A1528:B1528"/>
    <mergeCell ref="D1528:H1528"/>
    <mergeCell ref="B1529:C1529"/>
    <mergeCell ref="G1529:H1529"/>
    <mergeCell ref="B1530:C1530"/>
    <mergeCell ref="G1530:H1530"/>
    <mergeCell ref="A1524:B1524"/>
    <mergeCell ref="D1524:H1524"/>
    <mergeCell ref="B1525:C1525"/>
    <mergeCell ref="G1525:H1525"/>
    <mergeCell ref="G1526:H1526"/>
    <mergeCell ref="F1527:G1527"/>
    <mergeCell ref="H1527:I1527"/>
    <mergeCell ref="B1520:C1520"/>
    <mergeCell ref="G1520:H1520"/>
    <mergeCell ref="G1521:H1521"/>
    <mergeCell ref="F1522:G1522"/>
    <mergeCell ref="H1522:I1522"/>
    <mergeCell ref="D1523:H1523"/>
    <mergeCell ref="B1517:C1517"/>
    <mergeCell ref="G1517:H1517"/>
    <mergeCell ref="B1518:C1518"/>
    <mergeCell ref="G1518:H1518"/>
    <mergeCell ref="B1519:C1519"/>
    <mergeCell ref="G1519:H1519"/>
    <mergeCell ref="B1513:C1513"/>
    <mergeCell ref="G1513:H1513"/>
    <mergeCell ref="G1514:H1514"/>
    <mergeCell ref="F1515:G1515"/>
    <mergeCell ref="H1515:I1515"/>
    <mergeCell ref="A1516:B1516"/>
    <mergeCell ref="D1516:H1516"/>
    <mergeCell ref="A1510:B1510"/>
    <mergeCell ref="D1510:H1510"/>
    <mergeCell ref="B1511:C1511"/>
    <mergeCell ref="G1511:H1511"/>
    <mergeCell ref="B1512:C1512"/>
    <mergeCell ref="G1512:H1512"/>
    <mergeCell ref="B1506:C1506"/>
    <mergeCell ref="G1506:H1506"/>
    <mergeCell ref="G1507:H1507"/>
    <mergeCell ref="F1508:G1508"/>
    <mergeCell ref="H1508:I1508"/>
    <mergeCell ref="D1509:H1509"/>
    <mergeCell ref="B1503:C1503"/>
    <mergeCell ref="G1503:H1503"/>
    <mergeCell ref="B1504:C1504"/>
    <mergeCell ref="G1504:H1504"/>
    <mergeCell ref="B1505:C1505"/>
    <mergeCell ref="G1505:H1505"/>
    <mergeCell ref="B1500:C1500"/>
    <mergeCell ref="G1500:H1500"/>
    <mergeCell ref="B1501:C1501"/>
    <mergeCell ref="G1501:H1501"/>
    <mergeCell ref="B1502:C1502"/>
    <mergeCell ref="G1502:H1502"/>
    <mergeCell ref="A1497:B1497"/>
    <mergeCell ref="D1497:H1497"/>
    <mergeCell ref="B1498:C1498"/>
    <mergeCell ref="G1498:H1498"/>
    <mergeCell ref="B1499:C1499"/>
    <mergeCell ref="G1499:H1499"/>
    <mergeCell ref="B1493:C1493"/>
    <mergeCell ref="G1493:H1493"/>
    <mergeCell ref="B1494:C1494"/>
    <mergeCell ref="G1494:H1494"/>
    <mergeCell ref="G1495:H1495"/>
    <mergeCell ref="F1496:G1496"/>
    <mergeCell ref="H1496:I1496"/>
    <mergeCell ref="A1490:B1490"/>
    <mergeCell ref="D1490:H1490"/>
    <mergeCell ref="B1491:C1491"/>
    <mergeCell ref="G1491:H1491"/>
    <mergeCell ref="B1492:C1492"/>
    <mergeCell ref="G1492:H1492"/>
    <mergeCell ref="B1486:C1486"/>
    <mergeCell ref="G1486:H1486"/>
    <mergeCell ref="B1487:C1487"/>
    <mergeCell ref="G1487:H1487"/>
    <mergeCell ref="G1488:H1488"/>
    <mergeCell ref="F1489:G1489"/>
    <mergeCell ref="H1489:I1489"/>
    <mergeCell ref="B1483:C1483"/>
    <mergeCell ref="G1483:H1483"/>
    <mergeCell ref="B1484:C1484"/>
    <mergeCell ref="G1484:H1484"/>
    <mergeCell ref="B1485:C1485"/>
    <mergeCell ref="G1485:H1485"/>
    <mergeCell ref="B1479:C1479"/>
    <mergeCell ref="G1479:H1479"/>
    <mergeCell ref="G1480:H1480"/>
    <mergeCell ref="F1481:G1481"/>
    <mergeCell ref="H1481:I1481"/>
    <mergeCell ref="A1482:B1482"/>
    <mergeCell ref="D1482:H1482"/>
    <mergeCell ref="B1476:C1476"/>
    <mergeCell ref="G1476:H1476"/>
    <mergeCell ref="B1477:C1477"/>
    <mergeCell ref="G1477:H1477"/>
    <mergeCell ref="B1478:C1478"/>
    <mergeCell ref="G1478:H1478"/>
    <mergeCell ref="G1472:H1472"/>
    <mergeCell ref="F1473:G1473"/>
    <mergeCell ref="H1473:I1473"/>
    <mergeCell ref="D1474:H1474"/>
    <mergeCell ref="A1475:B1475"/>
    <mergeCell ref="D1475:H1475"/>
    <mergeCell ref="B1469:C1469"/>
    <mergeCell ref="G1469:H1469"/>
    <mergeCell ref="B1470:C1470"/>
    <mergeCell ref="G1470:H1470"/>
    <mergeCell ref="B1471:C1471"/>
    <mergeCell ref="G1471:H1471"/>
    <mergeCell ref="B1466:C1466"/>
    <mergeCell ref="G1466:H1466"/>
    <mergeCell ref="B1467:C1467"/>
    <mergeCell ref="G1467:H1467"/>
    <mergeCell ref="B1468:C1468"/>
    <mergeCell ref="G1468:H1468"/>
    <mergeCell ref="G1462:H1462"/>
    <mergeCell ref="F1463:G1463"/>
    <mergeCell ref="H1463:I1463"/>
    <mergeCell ref="A1464:B1464"/>
    <mergeCell ref="D1464:H1464"/>
    <mergeCell ref="B1465:C1465"/>
    <mergeCell ref="G1465:H1465"/>
    <mergeCell ref="B1459:C1459"/>
    <mergeCell ref="G1459:H1459"/>
    <mergeCell ref="B1460:C1460"/>
    <mergeCell ref="G1460:H1460"/>
    <mergeCell ref="B1461:C1461"/>
    <mergeCell ref="G1461:H1461"/>
    <mergeCell ref="B1456:C1456"/>
    <mergeCell ref="G1456:H1456"/>
    <mergeCell ref="B1457:C1457"/>
    <mergeCell ref="G1457:H1457"/>
    <mergeCell ref="B1458:C1458"/>
    <mergeCell ref="G1458:H1458"/>
    <mergeCell ref="G1452:H1452"/>
    <mergeCell ref="F1453:G1453"/>
    <mergeCell ref="H1453:I1453"/>
    <mergeCell ref="A1454:B1454"/>
    <mergeCell ref="D1454:H1454"/>
    <mergeCell ref="B1455:C1455"/>
    <mergeCell ref="G1455:H1455"/>
    <mergeCell ref="B1449:C1449"/>
    <mergeCell ref="G1449:H1449"/>
    <mergeCell ref="B1450:C1450"/>
    <mergeCell ref="G1450:H1450"/>
    <mergeCell ref="B1451:C1451"/>
    <mergeCell ref="G1451:H1451"/>
    <mergeCell ref="B1446:C1446"/>
    <mergeCell ref="G1446:H1446"/>
    <mergeCell ref="B1447:C1447"/>
    <mergeCell ref="G1447:H1447"/>
    <mergeCell ref="B1448:C1448"/>
    <mergeCell ref="G1448:H1448"/>
    <mergeCell ref="G1442:H1442"/>
    <mergeCell ref="F1443:G1443"/>
    <mergeCell ref="H1443:I1443"/>
    <mergeCell ref="D1444:H1444"/>
    <mergeCell ref="A1445:B1445"/>
    <mergeCell ref="D1445:H1445"/>
    <mergeCell ref="B1439:C1439"/>
    <mergeCell ref="G1439:H1439"/>
    <mergeCell ref="B1440:C1440"/>
    <mergeCell ref="G1440:H1440"/>
    <mergeCell ref="B1441:C1441"/>
    <mergeCell ref="G1441:H1441"/>
    <mergeCell ref="A1436:B1436"/>
    <mergeCell ref="D1436:H1436"/>
    <mergeCell ref="B1437:C1437"/>
    <mergeCell ref="G1437:H1437"/>
    <mergeCell ref="B1438:C1438"/>
    <mergeCell ref="G1438:H1438"/>
    <mergeCell ref="B1432:C1432"/>
    <mergeCell ref="G1432:H1432"/>
    <mergeCell ref="B1433:C1433"/>
    <mergeCell ref="G1433:H1433"/>
    <mergeCell ref="G1434:H1434"/>
    <mergeCell ref="F1435:G1435"/>
    <mergeCell ref="H1435:I1435"/>
    <mergeCell ref="G1428:H1428"/>
    <mergeCell ref="F1429:G1429"/>
    <mergeCell ref="H1429:I1429"/>
    <mergeCell ref="A1430:B1430"/>
    <mergeCell ref="D1430:H1430"/>
    <mergeCell ref="B1431:C1431"/>
    <mergeCell ref="G1431:H1431"/>
    <mergeCell ref="B1425:C1425"/>
    <mergeCell ref="G1425:H1425"/>
    <mergeCell ref="B1426:C1426"/>
    <mergeCell ref="G1426:H1426"/>
    <mergeCell ref="B1427:C1427"/>
    <mergeCell ref="G1427:H1427"/>
    <mergeCell ref="B1421:C1421"/>
    <mergeCell ref="G1421:H1421"/>
    <mergeCell ref="G1422:H1422"/>
    <mergeCell ref="F1423:G1423"/>
    <mergeCell ref="H1423:I1423"/>
    <mergeCell ref="A1424:B1424"/>
    <mergeCell ref="D1424:H1424"/>
    <mergeCell ref="A1418:B1418"/>
    <mergeCell ref="D1418:H1418"/>
    <mergeCell ref="B1419:C1419"/>
    <mergeCell ref="G1419:H1419"/>
    <mergeCell ref="B1420:C1420"/>
    <mergeCell ref="G1420:H1420"/>
    <mergeCell ref="B1414:C1414"/>
    <mergeCell ref="G1414:H1414"/>
    <mergeCell ref="B1415:C1415"/>
    <mergeCell ref="G1415:H1415"/>
    <mergeCell ref="G1416:H1416"/>
    <mergeCell ref="F1417:G1417"/>
    <mergeCell ref="H1417:I1417"/>
    <mergeCell ref="G1410:H1410"/>
    <mergeCell ref="F1411:G1411"/>
    <mergeCell ref="H1411:I1411"/>
    <mergeCell ref="A1412:B1412"/>
    <mergeCell ref="D1412:H1412"/>
    <mergeCell ref="B1413:C1413"/>
    <mergeCell ref="G1413:H1413"/>
    <mergeCell ref="B1407:C1407"/>
    <mergeCell ref="G1407:H1407"/>
    <mergeCell ref="B1408:C1408"/>
    <mergeCell ref="G1408:H1408"/>
    <mergeCell ref="B1409:C1409"/>
    <mergeCell ref="G1409:H1409"/>
    <mergeCell ref="G1403:H1403"/>
    <mergeCell ref="F1404:G1404"/>
    <mergeCell ref="H1404:I1404"/>
    <mergeCell ref="A1405:B1405"/>
    <mergeCell ref="D1405:H1405"/>
    <mergeCell ref="B1406:C1406"/>
    <mergeCell ref="G1406:H1406"/>
    <mergeCell ref="B1400:C1400"/>
    <mergeCell ref="G1400:H1400"/>
    <mergeCell ref="B1401:C1401"/>
    <mergeCell ref="G1401:H1401"/>
    <mergeCell ref="B1402:C1402"/>
    <mergeCell ref="G1402:H1402"/>
    <mergeCell ref="G1396:H1396"/>
    <mergeCell ref="F1397:G1397"/>
    <mergeCell ref="H1397:I1397"/>
    <mergeCell ref="A1398:B1398"/>
    <mergeCell ref="D1398:H1398"/>
    <mergeCell ref="B1399:C1399"/>
    <mergeCell ref="G1399:H1399"/>
    <mergeCell ref="B1393:C1393"/>
    <mergeCell ref="G1393:H1393"/>
    <mergeCell ref="B1394:C1394"/>
    <mergeCell ref="G1394:H1394"/>
    <mergeCell ref="B1395:C1395"/>
    <mergeCell ref="G1395:H1395"/>
    <mergeCell ref="G1389:H1389"/>
    <mergeCell ref="F1390:G1390"/>
    <mergeCell ref="H1390:I1390"/>
    <mergeCell ref="A1391:B1391"/>
    <mergeCell ref="D1391:H1391"/>
    <mergeCell ref="B1392:C1392"/>
    <mergeCell ref="G1392:H1392"/>
    <mergeCell ref="B1386:C1386"/>
    <mergeCell ref="G1386:H1386"/>
    <mergeCell ref="B1387:C1387"/>
    <mergeCell ref="G1387:H1387"/>
    <mergeCell ref="B1388:C1388"/>
    <mergeCell ref="G1388:H1388"/>
    <mergeCell ref="B1383:C1383"/>
    <mergeCell ref="G1383:H1383"/>
    <mergeCell ref="B1384:C1384"/>
    <mergeCell ref="G1384:H1384"/>
    <mergeCell ref="B1385:C1385"/>
    <mergeCell ref="G1385:H1385"/>
    <mergeCell ref="B1379:C1379"/>
    <mergeCell ref="G1379:H1379"/>
    <mergeCell ref="G1380:H1380"/>
    <mergeCell ref="F1381:G1381"/>
    <mergeCell ref="H1381:I1381"/>
    <mergeCell ref="A1382:B1382"/>
    <mergeCell ref="D1382:H1382"/>
    <mergeCell ref="B1376:C1376"/>
    <mergeCell ref="G1376:H1376"/>
    <mergeCell ref="B1377:C1377"/>
    <mergeCell ref="G1377:H1377"/>
    <mergeCell ref="B1378:C1378"/>
    <mergeCell ref="G1378:H1378"/>
    <mergeCell ref="A1373:B1373"/>
    <mergeCell ref="D1373:H1373"/>
    <mergeCell ref="B1374:C1374"/>
    <mergeCell ref="G1374:H1374"/>
    <mergeCell ref="B1375:C1375"/>
    <mergeCell ref="G1375:H1375"/>
    <mergeCell ref="B1369:C1369"/>
    <mergeCell ref="G1369:H1369"/>
    <mergeCell ref="B1370:C1370"/>
    <mergeCell ref="G1370:H1370"/>
    <mergeCell ref="G1371:H1371"/>
    <mergeCell ref="F1372:G1372"/>
    <mergeCell ref="H1372:I1372"/>
    <mergeCell ref="B1366:C1366"/>
    <mergeCell ref="G1366:H1366"/>
    <mergeCell ref="B1367:C1367"/>
    <mergeCell ref="G1367:H1367"/>
    <mergeCell ref="B1368:C1368"/>
    <mergeCell ref="G1368:H1368"/>
    <mergeCell ref="G1362:H1362"/>
    <mergeCell ref="F1363:G1363"/>
    <mergeCell ref="H1363:I1363"/>
    <mergeCell ref="A1364:B1364"/>
    <mergeCell ref="D1364:H1364"/>
    <mergeCell ref="B1365:C1365"/>
    <mergeCell ref="G1365:H1365"/>
    <mergeCell ref="B1359:C1359"/>
    <mergeCell ref="G1359:H1359"/>
    <mergeCell ref="B1360:C1360"/>
    <mergeCell ref="G1360:H1360"/>
    <mergeCell ref="B1361:C1361"/>
    <mergeCell ref="G1361:H1361"/>
    <mergeCell ref="B1356:C1356"/>
    <mergeCell ref="G1356:H1356"/>
    <mergeCell ref="B1357:C1357"/>
    <mergeCell ref="G1357:H1357"/>
    <mergeCell ref="B1358:C1358"/>
    <mergeCell ref="G1358:H1358"/>
    <mergeCell ref="B1352:C1352"/>
    <mergeCell ref="G1352:H1352"/>
    <mergeCell ref="G1353:H1353"/>
    <mergeCell ref="F1354:G1354"/>
    <mergeCell ref="H1354:I1354"/>
    <mergeCell ref="A1355:B1355"/>
    <mergeCell ref="D1355:H1355"/>
    <mergeCell ref="B1349:C1349"/>
    <mergeCell ref="G1349:H1349"/>
    <mergeCell ref="B1350:C1350"/>
    <mergeCell ref="G1350:H1350"/>
    <mergeCell ref="B1351:C1351"/>
    <mergeCell ref="G1351:H1351"/>
    <mergeCell ref="A1346:B1346"/>
    <mergeCell ref="D1346:H1346"/>
    <mergeCell ref="B1347:C1347"/>
    <mergeCell ref="G1347:H1347"/>
    <mergeCell ref="B1348:C1348"/>
    <mergeCell ref="G1348:H1348"/>
    <mergeCell ref="B1342:C1342"/>
    <mergeCell ref="G1342:H1342"/>
    <mergeCell ref="G1343:H1343"/>
    <mergeCell ref="F1344:G1344"/>
    <mergeCell ref="H1344:I1344"/>
    <mergeCell ref="D1345:H1345"/>
    <mergeCell ref="A1339:B1339"/>
    <mergeCell ref="D1339:H1339"/>
    <mergeCell ref="B1340:C1340"/>
    <mergeCell ref="G1340:H1340"/>
    <mergeCell ref="B1341:C1341"/>
    <mergeCell ref="G1341:H1341"/>
    <mergeCell ref="B1335:C1335"/>
    <mergeCell ref="G1335:H1335"/>
    <mergeCell ref="B1336:C1336"/>
    <mergeCell ref="G1336:H1336"/>
    <mergeCell ref="G1337:H1337"/>
    <mergeCell ref="F1338:G1338"/>
    <mergeCell ref="H1338:I1338"/>
    <mergeCell ref="A1332:B1332"/>
    <mergeCell ref="D1332:H1332"/>
    <mergeCell ref="B1333:C1333"/>
    <mergeCell ref="G1333:H1333"/>
    <mergeCell ref="B1334:C1334"/>
    <mergeCell ref="G1334:H1334"/>
    <mergeCell ref="B1328:C1328"/>
    <mergeCell ref="G1328:H1328"/>
    <mergeCell ref="G1329:H1329"/>
    <mergeCell ref="F1330:G1330"/>
    <mergeCell ref="H1330:I1330"/>
    <mergeCell ref="D1331:H1331"/>
    <mergeCell ref="B1325:C1325"/>
    <mergeCell ref="G1325:H1325"/>
    <mergeCell ref="B1326:C1326"/>
    <mergeCell ref="G1326:H1326"/>
    <mergeCell ref="B1327:C1327"/>
    <mergeCell ref="G1327:H1327"/>
    <mergeCell ref="G1321:H1321"/>
    <mergeCell ref="F1322:G1322"/>
    <mergeCell ref="H1322:I1322"/>
    <mergeCell ref="A1323:B1323"/>
    <mergeCell ref="D1323:H1323"/>
    <mergeCell ref="B1324:C1324"/>
    <mergeCell ref="G1324:H1324"/>
    <mergeCell ref="B1318:C1318"/>
    <mergeCell ref="G1318:H1318"/>
    <mergeCell ref="B1319:C1319"/>
    <mergeCell ref="G1319:H1319"/>
    <mergeCell ref="B1320:C1320"/>
    <mergeCell ref="G1320:H1320"/>
    <mergeCell ref="B1315:C1315"/>
    <mergeCell ref="G1315:H1315"/>
    <mergeCell ref="B1316:C1316"/>
    <mergeCell ref="G1316:H1316"/>
    <mergeCell ref="B1317:C1317"/>
    <mergeCell ref="G1317:H1317"/>
    <mergeCell ref="A1312:B1312"/>
    <mergeCell ref="D1312:H1312"/>
    <mergeCell ref="B1313:C1313"/>
    <mergeCell ref="G1313:H1313"/>
    <mergeCell ref="B1314:C1314"/>
    <mergeCell ref="G1314:H1314"/>
    <mergeCell ref="B1308:C1308"/>
    <mergeCell ref="G1308:H1308"/>
    <mergeCell ref="B1309:C1309"/>
    <mergeCell ref="G1309:H1309"/>
    <mergeCell ref="G1310:H1310"/>
    <mergeCell ref="F1311:G1311"/>
    <mergeCell ref="H1311:I1311"/>
    <mergeCell ref="B1305:C1305"/>
    <mergeCell ref="G1305:H1305"/>
    <mergeCell ref="B1306:C1306"/>
    <mergeCell ref="G1306:H1306"/>
    <mergeCell ref="B1307:C1307"/>
    <mergeCell ref="G1307:H1307"/>
    <mergeCell ref="B1302:C1302"/>
    <mergeCell ref="G1302:H1302"/>
    <mergeCell ref="B1303:C1303"/>
    <mergeCell ref="G1303:H1303"/>
    <mergeCell ref="B1304:C1304"/>
    <mergeCell ref="G1304:H1304"/>
    <mergeCell ref="B1298:C1298"/>
    <mergeCell ref="G1298:H1298"/>
    <mergeCell ref="G1299:H1299"/>
    <mergeCell ref="F1300:G1300"/>
    <mergeCell ref="H1300:I1300"/>
    <mergeCell ref="A1301:B1301"/>
    <mergeCell ref="D1301:H1301"/>
    <mergeCell ref="B1295:C1295"/>
    <mergeCell ref="G1295:H1295"/>
    <mergeCell ref="B1296:C1296"/>
    <mergeCell ref="G1296:H1296"/>
    <mergeCell ref="B1297:C1297"/>
    <mergeCell ref="G1297:H1297"/>
    <mergeCell ref="B1292:C1292"/>
    <mergeCell ref="G1292:H1292"/>
    <mergeCell ref="B1293:C1293"/>
    <mergeCell ref="G1293:H1293"/>
    <mergeCell ref="B1294:C1294"/>
    <mergeCell ref="G1294:H1294"/>
    <mergeCell ref="G1288:H1288"/>
    <mergeCell ref="F1289:G1289"/>
    <mergeCell ref="H1289:I1289"/>
    <mergeCell ref="A1290:B1290"/>
    <mergeCell ref="D1290:H1290"/>
    <mergeCell ref="B1291:C1291"/>
    <mergeCell ref="G1291:H1291"/>
    <mergeCell ref="B1285:C1285"/>
    <mergeCell ref="G1285:H1285"/>
    <mergeCell ref="B1286:C1286"/>
    <mergeCell ref="G1286:H1286"/>
    <mergeCell ref="B1287:C1287"/>
    <mergeCell ref="G1287:H1287"/>
    <mergeCell ref="B1281:C1281"/>
    <mergeCell ref="G1281:H1281"/>
    <mergeCell ref="G1282:H1282"/>
    <mergeCell ref="F1283:G1283"/>
    <mergeCell ref="H1283:I1283"/>
    <mergeCell ref="A1284:B1284"/>
    <mergeCell ref="D1284:H1284"/>
    <mergeCell ref="B1278:C1278"/>
    <mergeCell ref="G1278:H1278"/>
    <mergeCell ref="B1279:C1279"/>
    <mergeCell ref="G1279:H1279"/>
    <mergeCell ref="B1280:C1280"/>
    <mergeCell ref="G1280:H1280"/>
    <mergeCell ref="G1274:H1274"/>
    <mergeCell ref="F1275:G1275"/>
    <mergeCell ref="H1275:I1275"/>
    <mergeCell ref="D1276:H1276"/>
    <mergeCell ref="A1277:B1277"/>
    <mergeCell ref="D1277:H1277"/>
    <mergeCell ref="B1271:C1271"/>
    <mergeCell ref="G1271:H1271"/>
    <mergeCell ref="B1272:C1272"/>
    <mergeCell ref="G1272:H1272"/>
    <mergeCell ref="B1273:C1273"/>
    <mergeCell ref="G1273:H1273"/>
    <mergeCell ref="G1267:H1267"/>
    <mergeCell ref="F1268:G1268"/>
    <mergeCell ref="H1268:I1268"/>
    <mergeCell ref="A1269:B1269"/>
    <mergeCell ref="D1269:H1269"/>
    <mergeCell ref="B1270:C1270"/>
    <mergeCell ref="G1270:H1270"/>
    <mergeCell ref="B1264:C1264"/>
    <mergeCell ref="G1264:H1264"/>
    <mergeCell ref="B1265:C1265"/>
    <mergeCell ref="G1265:H1265"/>
    <mergeCell ref="B1266:C1266"/>
    <mergeCell ref="G1266:H1266"/>
    <mergeCell ref="G1260:H1260"/>
    <mergeCell ref="F1261:G1261"/>
    <mergeCell ref="H1261:I1261"/>
    <mergeCell ref="A1262:B1262"/>
    <mergeCell ref="D1262:H1262"/>
    <mergeCell ref="B1263:C1263"/>
    <mergeCell ref="G1263:H1263"/>
    <mergeCell ref="B1257:C1257"/>
    <mergeCell ref="G1257:H1257"/>
    <mergeCell ref="B1258:C1258"/>
    <mergeCell ref="G1258:H1258"/>
    <mergeCell ref="B1259:C1259"/>
    <mergeCell ref="G1259:H1259"/>
    <mergeCell ref="G1253:H1253"/>
    <mergeCell ref="F1254:G1254"/>
    <mergeCell ref="H1254:I1254"/>
    <mergeCell ref="A1255:B1255"/>
    <mergeCell ref="D1255:H1255"/>
    <mergeCell ref="B1256:C1256"/>
    <mergeCell ref="G1256:H1256"/>
    <mergeCell ref="B1250:C1250"/>
    <mergeCell ref="G1250:H1250"/>
    <mergeCell ref="B1251:C1251"/>
    <mergeCell ref="G1251:H1251"/>
    <mergeCell ref="B1252:C1252"/>
    <mergeCell ref="G1252:H1252"/>
    <mergeCell ref="G1246:H1246"/>
    <mergeCell ref="F1247:G1247"/>
    <mergeCell ref="H1247:I1247"/>
    <mergeCell ref="A1248:B1248"/>
    <mergeCell ref="D1248:H1248"/>
    <mergeCell ref="B1249:C1249"/>
    <mergeCell ref="G1249:H1249"/>
    <mergeCell ref="G1242:H1242"/>
    <mergeCell ref="F1243:G1243"/>
    <mergeCell ref="H1243:I1243"/>
    <mergeCell ref="A1244:B1244"/>
    <mergeCell ref="D1244:H1244"/>
    <mergeCell ref="B1245:C1245"/>
    <mergeCell ref="G1245:H1245"/>
    <mergeCell ref="B1239:C1239"/>
    <mergeCell ref="G1239:H1239"/>
    <mergeCell ref="B1240:C1240"/>
    <mergeCell ref="G1240:H1240"/>
    <mergeCell ref="B1241:C1241"/>
    <mergeCell ref="G1241:H1241"/>
    <mergeCell ref="B1235:C1235"/>
    <mergeCell ref="G1235:H1235"/>
    <mergeCell ref="G1236:H1236"/>
    <mergeCell ref="F1237:G1237"/>
    <mergeCell ref="H1237:I1237"/>
    <mergeCell ref="A1238:B1238"/>
    <mergeCell ref="D1238:H1238"/>
    <mergeCell ref="A1232:B1232"/>
    <mergeCell ref="D1232:H1232"/>
    <mergeCell ref="B1233:C1233"/>
    <mergeCell ref="G1233:H1233"/>
    <mergeCell ref="B1234:C1234"/>
    <mergeCell ref="G1234:H1234"/>
    <mergeCell ref="B1228:C1228"/>
    <mergeCell ref="G1228:H1228"/>
    <mergeCell ref="B1229:C1229"/>
    <mergeCell ref="G1229:H1229"/>
    <mergeCell ref="G1230:H1230"/>
    <mergeCell ref="F1231:G1231"/>
    <mergeCell ref="H1231:I1231"/>
    <mergeCell ref="B1225:C1225"/>
    <mergeCell ref="G1225:H1225"/>
    <mergeCell ref="B1226:C1226"/>
    <mergeCell ref="G1226:H1226"/>
    <mergeCell ref="B1227:C1227"/>
    <mergeCell ref="G1227:H1227"/>
    <mergeCell ref="A1222:B1222"/>
    <mergeCell ref="D1222:H1222"/>
    <mergeCell ref="B1223:C1223"/>
    <mergeCell ref="G1223:H1223"/>
    <mergeCell ref="B1224:C1224"/>
    <mergeCell ref="G1224:H1224"/>
    <mergeCell ref="B1218:C1218"/>
    <mergeCell ref="G1218:H1218"/>
    <mergeCell ref="B1219:C1219"/>
    <mergeCell ref="G1219:H1219"/>
    <mergeCell ref="G1220:H1220"/>
    <mergeCell ref="F1221:G1221"/>
    <mergeCell ref="H1221:I1221"/>
    <mergeCell ref="B1215:C1215"/>
    <mergeCell ref="G1215:H1215"/>
    <mergeCell ref="B1216:C1216"/>
    <mergeCell ref="G1216:H1216"/>
    <mergeCell ref="B1217:C1217"/>
    <mergeCell ref="G1217:H1217"/>
    <mergeCell ref="B1211:C1211"/>
    <mergeCell ref="G1211:H1211"/>
    <mergeCell ref="G1212:H1212"/>
    <mergeCell ref="F1213:G1213"/>
    <mergeCell ref="H1213:I1213"/>
    <mergeCell ref="A1214:B1214"/>
    <mergeCell ref="D1214:H1214"/>
    <mergeCell ref="B1208:C1208"/>
    <mergeCell ref="G1208:H1208"/>
    <mergeCell ref="B1209:C1209"/>
    <mergeCell ref="G1209:H1209"/>
    <mergeCell ref="B1210:C1210"/>
    <mergeCell ref="G1210:H1210"/>
    <mergeCell ref="B1204:C1204"/>
    <mergeCell ref="G1204:H1204"/>
    <mergeCell ref="G1205:H1205"/>
    <mergeCell ref="F1206:G1206"/>
    <mergeCell ref="H1206:I1206"/>
    <mergeCell ref="A1207:B1207"/>
    <mergeCell ref="D1207:H1207"/>
    <mergeCell ref="B1201:C1201"/>
    <mergeCell ref="G1201:H1201"/>
    <mergeCell ref="B1202:C1202"/>
    <mergeCell ref="G1202:H1202"/>
    <mergeCell ref="B1203:C1203"/>
    <mergeCell ref="G1203:H1203"/>
    <mergeCell ref="B1197:C1197"/>
    <mergeCell ref="G1197:H1197"/>
    <mergeCell ref="G1198:H1198"/>
    <mergeCell ref="F1199:G1199"/>
    <mergeCell ref="H1199:I1199"/>
    <mergeCell ref="A1200:B1200"/>
    <mergeCell ref="D1200:H1200"/>
    <mergeCell ref="B1194:C1194"/>
    <mergeCell ref="G1194:H1194"/>
    <mergeCell ref="B1195:C1195"/>
    <mergeCell ref="G1195:H1195"/>
    <mergeCell ref="B1196:C1196"/>
    <mergeCell ref="G1196:H1196"/>
    <mergeCell ref="B1190:C1190"/>
    <mergeCell ref="G1190:H1190"/>
    <mergeCell ref="G1191:H1191"/>
    <mergeCell ref="F1192:G1192"/>
    <mergeCell ref="H1192:I1192"/>
    <mergeCell ref="A1193:B1193"/>
    <mergeCell ref="D1193:H1193"/>
    <mergeCell ref="B1187:C1187"/>
    <mergeCell ref="G1187:H1187"/>
    <mergeCell ref="B1188:C1188"/>
    <mergeCell ref="G1188:H1188"/>
    <mergeCell ref="B1189:C1189"/>
    <mergeCell ref="G1189:H1189"/>
    <mergeCell ref="B1183:C1183"/>
    <mergeCell ref="G1183:H1183"/>
    <mergeCell ref="G1184:H1184"/>
    <mergeCell ref="F1185:G1185"/>
    <mergeCell ref="H1185:I1185"/>
    <mergeCell ref="A1186:B1186"/>
    <mergeCell ref="D1186:H1186"/>
    <mergeCell ref="B1180:C1180"/>
    <mergeCell ref="G1180:H1180"/>
    <mergeCell ref="B1181:C1181"/>
    <mergeCell ref="G1181:H1181"/>
    <mergeCell ref="B1182:C1182"/>
    <mergeCell ref="G1182:H1182"/>
    <mergeCell ref="B1176:C1176"/>
    <mergeCell ref="G1176:H1176"/>
    <mergeCell ref="G1177:H1177"/>
    <mergeCell ref="F1178:G1178"/>
    <mergeCell ref="H1178:I1178"/>
    <mergeCell ref="A1179:B1179"/>
    <mergeCell ref="D1179:H1179"/>
    <mergeCell ref="B1173:C1173"/>
    <mergeCell ref="G1173:H1173"/>
    <mergeCell ref="B1174:C1174"/>
    <mergeCell ref="G1174:H1174"/>
    <mergeCell ref="B1175:C1175"/>
    <mergeCell ref="G1175:H1175"/>
    <mergeCell ref="B1170:C1170"/>
    <mergeCell ref="G1170:H1170"/>
    <mergeCell ref="B1171:C1171"/>
    <mergeCell ref="G1171:H1171"/>
    <mergeCell ref="B1172:C1172"/>
    <mergeCell ref="G1172:H1172"/>
    <mergeCell ref="B1166:C1166"/>
    <mergeCell ref="G1166:H1166"/>
    <mergeCell ref="G1167:H1167"/>
    <mergeCell ref="F1168:G1168"/>
    <mergeCell ref="H1168:I1168"/>
    <mergeCell ref="A1169:B1169"/>
    <mergeCell ref="D1169:H1169"/>
    <mergeCell ref="B1163:C1163"/>
    <mergeCell ref="G1163:H1163"/>
    <mergeCell ref="B1164:C1164"/>
    <mergeCell ref="G1164:H1164"/>
    <mergeCell ref="B1165:C1165"/>
    <mergeCell ref="G1165:H1165"/>
    <mergeCell ref="B1159:C1159"/>
    <mergeCell ref="G1159:H1159"/>
    <mergeCell ref="G1160:H1160"/>
    <mergeCell ref="F1161:G1161"/>
    <mergeCell ref="H1161:I1161"/>
    <mergeCell ref="A1162:B1162"/>
    <mergeCell ref="D1162:H1162"/>
    <mergeCell ref="B1156:C1156"/>
    <mergeCell ref="G1156:H1156"/>
    <mergeCell ref="B1157:C1157"/>
    <mergeCell ref="G1157:H1157"/>
    <mergeCell ref="B1158:C1158"/>
    <mergeCell ref="G1158:H1158"/>
    <mergeCell ref="B1153:C1153"/>
    <mergeCell ref="G1153:H1153"/>
    <mergeCell ref="B1154:C1154"/>
    <mergeCell ref="G1154:H1154"/>
    <mergeCell ref="B1155:C1155"/>
    <mergeCell ref="G1155:H1155"/>
    <mergeCell ref="B1149:C1149"/>
    <mergeCell ref="G1149:H1149"/>
    <mergeCell ref="G1150:H1150"/>
    <mergeCell ref="F1151:G1151"/>
    <mergeCell ref="H1151:I1151"/>
    <mergeCell ref="A1152:B1152"/>
    <mergeCell ref="D1152:H1152"/>
    <mergeCell ref="B1146:C1146"/>
    <mergeCell ref="G1146:H1146"/>
    <mergeCell ref="B1147:C1147"/>
    <mergeCell ref="G1147:H1147"/>
    <mergeCell ref="B1148:C1148"/>
    <mergeCell ref="G1148:H1148"/>
    <mergeCell ref="B1143:C1143"/>
    <mergeCell ref="G1143:H1143"/>
    <mergeCell ref="B1144:C1144"/>
    <mergeCell ref="G1144:H1144"/>
    <mergeCell ref="B1145:C1145"/>
    <mergeCell ref="G1145:H1145"/>
    <mergeCell ref="B1140:C1140"/>
    <mergeCell ref="G1140:H1140"/>
    <mergeCell ref="B1141:C1141"/>
    <mergeCell ref="G1141:H1141"/>
    <mergeCell ref="B1142:C1142"/>
    <mergeCell ref="G1142:H1142"/>
    <mergeCell ref="B1136:C1136"/>
    <mergeCell ref="G1136:H1136"/>
    <mergeCell ref="G1137:H1137"/>
    <mergeCell ref="F1138:G1138"/>
    <mergeCell ref="H1138:I1138"/>
    <mergeCell ref="A1139:B1139"/>
    <mergeCell ref="D1139:H1139"/>
    <mergeCell ref="B1133:C1133"/>
    <mergeCell ref="G1133:H1133"/>
    <mergeCell ref="B1134:C1134"/>
    <mergeCell ref="G1134:H1134"/>
    <mergeCell ref="B1135:C1135"/>
    <mergeCell ref="G1135:H1135"/>
    <mergeCell ref="G1129:H1129"/>
    <mergeCell ref="F1130:G1130"/>
    <mergeCell ref="H1130:I1130"/>
    <mergeCell ref="D1131:H1131"/>
    <mergeCell ref="A1132:B1132"/>
    <mergeCell ref="D1132:H1132"/>
    <mergeCell ref="B1126:C1126"/>
    <mergeCell ref="G1126:H1126"/>
    <mergeCell ref="B1127:C1127"/>
    <mergeCell ref="G1127:H1127"/>
    <mergeCell ref="B1128:C1128"/>
    <mergeCell ref="G1128:H1128"/>
    <mergeCell ref="B1123:C1123"/>
    <mergeCell ref="G1123:H1123"/>
    <mergeCell ref="B1124:C1124"/>
    <mergeCell ref="G1124:H1124"/>
    <mergeCell ref="B1125:C1125"/>
    <mergeCell ref="G1125:H1125"/>
    <mergeCell ref="B1119:C1119"/>
    <mergeCell ref="G1119:H1119"/>
    <mergeCell ref="G1120:H1120"/>
    <mergeCell ref="F1121:G1121"/>
    <mergeCell ref="H1121:I1121"/>
    <mergeCell ref="A1122:B1122"/>
    <mergeCell ref="D1122:H1122"/>
    <mergeCell ref="B1116:C1116"/>
    <mergeCell ref="G1116:H1116"/>
    <mergeCell ref="B1117:C1117"/>
    <mergeCell ref="G1117:H1117"/>
    <mergeCell ref="B1118:C1118"/>
    <mergeCell ref="G1118:H1118"/>
    <mergeCell ref="A1113:B1113"/>
    <mergeCell ref="D1113:H1113"/>
    <mergeCell ref="B1114:C1114"/>
    <mergeCell ref="G1114:H1114"/>
    <mergeCell ref="B1115:C1115"/>
    <mergeCell ref="G1115:H1115"/>
    <mergeCell ref="B1109:C1109"/>
    <mergeCell ref="G1109:H1109"/>
    <mergeCell ref="B1110:C1110"/>
    <mergeCell ref="G1110:H1110"/>
    <mergeCell ref="G1111:H1111"/>
    <mergeCell ref="F1112:G1112"/>
    <mergeCell ref="H1112:I1112"/>
    <mergeCell ref="B1106:C1106"/>
    <mergeCell ref="G1106:H1106"/>
    <mergeCell ref="B1107:C1107"/>
    <mergeCell ref="G1107:H1107"/>
    <mergeCell ref="B1108:C1108"/>
    <mergeCell ref="G1108:H1108"/>
    <mergeCell ref="G1102:H1102"/>
    <mergeCell ref="F1103:G1103"/>
    <mergeCell ref="H1103:I1103"/>
    <mergeCell ref="A1104:B1104"/>
    <mergeCell ref="D1104:H1104"/>
    <mergeCell ref="B1105:C1105"/>
    <mergeCell ref="G1105:H1105"/>
    <mergeCell ref="B1099:C1099"/>
    <mergeCell ref="G1099:H1099"/>
    <mergeCell ref="B1100:C1100"/>
    <mergeCell ref="G1100:H1100"/>
    <mergeCell ref="B1101:C1101"/>
    <mergeCell ref="G1101:H1101"/>
    <mergeCell ref="B1096:C1096"/>
    <mergeCell ref="G1096:H1096"/>
    <mergeCell ref="B1097:C1097"/>
    <mergeCell ref="G1097:H1097"/>
    <mergeCell ref="B1098:C1098"/>
    <mergeCell ref="G1098:H1098"/>
    <mergeCell ref="B1092:C1092"/>
    <mergeCell ref="G1092:H1092"/>
    <mergeCell ref="G1093:H1093"/>
    <mergeCell ref="F1094:G1094"/>
    <mergeCell ref="H1094:I1094"/>
    <mergeCell ref="A1095:B1095"/>
    <mergeCell ref="D1095:H1095"/>
    <mergeCell ref="B1089:C1089"/>
    <mergeCell ref="G1089:H1089"/>
    <mergeCell ref="B1090:C1090"/>
    <mergeCell ref="G1090:H1090"/>
    <mergeCell ref="B1091:C1091"/>
    <mergeCell ref="G1091:H1091"/>
    <mergeCell ref="A1086:B1086"/>
    <mergeCell ref="D1086:H1086"/>
    <mergeCell ref="B1087:C1087"/>
    <mergeCell ref="G1087:H1087"/>
    <mergeCell ref="B1088:C1088"/>
    <mergeCell ref="G1088:H1088"/>
    <mergeCell ref="B1082:C1082"/>
    <mergeCell ref="G1082:H1082"/>
    <mergeCell ref="B1083:C1083"/>
    <mergeCell ref="G1083:H1083"/>
    <mergeCell ref="G1084:H1084"/>
    <mergeCell ref="F1085:G1085"/>
    <mergeCell ref="H1085:I1085"/>
    <mergeCell ref="B1079:C1079"/>
    <mergeCell ref="G1079:H1079"/>
    <mergeCell ref="B1080:C1080"/>
    <mergeCell ref="G1080:H1080"/>
    <mergeCell ref="B1081:C1081"/>
    <mergeCell ref="G1081:H1081"/>
    <mergeCell ref="G1075:H1075"/>
    <mergeCell ref="F1076:G1076"/>
    <mergeCell ref="H1076:I1076"/>
    <mergeCell ref="A1077:B1077"/>
    <mergeCell ref="D1077:H1077"/>
    <mergeCell ref="B1078:C1078"/>
    <mergeCell ref="G1078:H1078"/>
    <mergeCell ref="B1072:C1072"/>
    <mergeCell ref="G1072:H1072"/>
    <mergeCell ref="B1073:C1073"/>
    <mergeCell ref="G1073:H1073"/>
    <mergeCell ref="B1074:C1074"/>
    <mergeCell ref="G1074:H1074"/>
    <mergeCell ref="B1069:C1069"/>
    <mergeCell ref="G1069:H1069"/>
    <mergeCell ref="B1070:C1070"/>
    <mergeCell ref="G1070:H1070"/>
    <mergeCell ref="B1071:C1071"/>
    <mergeCell ref="G1071:H1071"/>
    <mergeCell ref="B1065:C1065"/>
    <mergeCell ref="G1065:H1065"/>
    <mergeCell ref="G1066:H1066"/>
    <mergeCell ref="F1067:G1067"/>
    <mergeCell ref="H1067:I1067"/>
    <mergeCell ref="A1068:B1068"/>
    <mergeCell ref="D1068:H1068"/>
    <mergeCell ref="B1062:C1062"/>
    <mergeCell ref="G1062:H1062"/>
    <mergeCell ref="B1063:C1063"/>
    <mergeCell ref="G1063:H1063"/>
    <mergeCell ref="B1064:C1064"/>
    <mergeCell ref="G1064:H1064"/>
    <mergeCell ref="A1059:B1059"/>
    <mergeCell ref="D1059:H1059"/>
    <mergeCell ref="B1060:C1060"/>
    <mergeCell ref="G1060:H1060"/>
    <mergeCell ref="B1061:C1061"/>
    <mergeCell ref="G1061:H1061"/>
    <mergeCell ref="B1055:C1055"/>
    <mergeCell ref="G1055:H1055"/>
    <mergeCell ref="B1056:C1056"/>
    <mergeCell ref="G1056:H1056"/>
    <mergeCell ref="G1057:H1057"/>
    <mergeCell ref="F1058:G1058"/>
    <mergeCell ref="H1058:I1058"/>
    <mergeCell ref="B1052:C1052"/>
    <mergeCell ref="G1052:H1052"/>
    <mergeCell ref="B1053:C1053"/>
    <mergeCell ref="G1053:H1053"/>
    <mergeCell ref="B1054:C1054"/>
    <mergeCell ref="G1054:H1054"/>
    <mergeCell ref="G1048:H1048"/>
    <mergeCell ref="F1049:G1049"/>
    <mergeCell ref="H1049:I1049"/>
    <mergeCell ref="A1050:B1050"/>
    <mergeCell ref="D1050:H1050"/>
    <mergeCell ref="B1051:C1051"/>
    <mergeCell ref="G1051:H1051"/>
    <mergeCell ref="B1045:C1045"/>
    <mergeCell ref="G1045:H1045"/>
    <mergeCell ref="B1046:C1046"/>
    <mergeCell ref="G1046:H1046"/>
    <mergeCell ref="B1047:C1047"/>
    <mergeCell ref="G1047:H1047"/>
    <mergeCell ref="G1041:H1041"/>
    <mergeCell ref="F1042:G1042"/>
    <mergeCell ref="H1042:I1042"/>
    <mergeCell ref="A1043:B1043"/>
    <mergeCell ref="D1043:H1043"/>
    <mergeCell ref="B1044:C1044"/>
    <mergeCell ref="G1044:H1044"/>
    <mergeCell ref="B1038:C1038"/>
    <mergeCell ref="G1038:H1038"/>
    <mergeCell ref="B1039:C1039"/>
    <mergeCell ref="G1039:H1039"/>
    <mergeCell ref="B1040:C1040"/>
    <mergeCell ref="G1040:H1040"/>
    <mergeCell ref="G1034:H1034"/>
    <mergeCell ref="F1035:G1035"/>
    <mergeCell ref="H1035:I1035"/>
    <mergeCell ref="A1036:B1036"/>
    <mergeCell ref="D1036:H1036"/>
    <mergeCell ref="B1037:C1037"/>
    <mergeCell ref="G1037:H1037"/>
    <mergeCell ref="B1031:C1031"/>
    <mergeCell ref="G1031:H1031"/>
    <mergeCell ref="B1032:C1032"/>
    <mergeCell ref="G1032:H1032"/>
    <mergeCell ref="B1033:C1033"/>
    <mergeCell ref="G1033:H1033"/>
    <mergeCell ref="B1028:C1028"/>
    <mergeCell ref="G1028:H1028"/>
    <mergeCell ref="B1029:C1029"/>
    <mergeCell ref="G1029:H1029"/>
    <mergeCell ref="B1030:C1030"/>
    <mergeCell ref="G1030:H1030"/>
    <mergeCell ref="B1024:C1024"/>
    <mergeCell ref="G1024:H1024"/>
    <mergeCell ref="G1025:H1025"/>
    <mergeCell ref="F1026:G1026"/>
    <mergeCell ref="H1026:I1026"/>
    <mergeCell ref="A1027:B1027"/>
    <mergeCell ref="D1027:H1027"/>
    <mergeCell ref="B1021:C1021"/>
    <mergeCell ref="G1021:H1021"/>
    <mergeCell ref="B1022:C1022"/>
    <mergeCell ref="G1022:H1022"/>
    <mergeCell ref="B1023:C1023"/>
    <mergeCell ref="G1023:H1023"/>
    <mergeCell ref="A1018:B1018"/>
    <mergeCell ref="D1018:H1018"/>
    <mergeCell ref="B1019:C1019"/>
    <mergeCell ref="G1019:H1019"/>
    <mergeCell ref="B1020:C1020"/>
    <mergeCell ref="G1020:H1020"/>
    <mergeCell ref="B1014:C1014"/>
    <mergeCell ref="G1014:H1014"/>
    <mergeCell ref="B1015:C1015"/>
    <mergeCell ref="G1015:H1015"/>
    <mergeCell ref="G1016:H1016"/>
    <mergeCell ref="F1017:G1017"/>
    <mergeCell ref="H1017:I1017"/>
    <mergeCell ref="B1011:C1011"/>
    <mergeCell ref="G1011:H1011"/>
    <mergeCell ref="B1012:C1012"/>
    <mergeCell ref="G1012:H1012"/>
    <mergeCell ref="B1013:C1013"/>
    <mergeCell ref="G1013:H1013"/>
    <mergeCell ref="G1007:H1007"/>
    <mergeCell ref="F1008:G1008"/>
    <mergeCell ref="H1008:I1008"/>
    <mergeCell ref="A1009:B1009"/>
    <mergeCell ref="D1009:H1009"/>
    <mergeCell ref="B1010:C1010"/>
    <mergeCell ref="G1010:H1010"/>
    <mergeCell ref="B1004:C1004"/>
    <mergeCell ref="G1004:H1004"/>
    <mergeCell ref="B1005:C1005"/>
    <mergeCell ref="G1005:H1005"/>
    <mergeCell ref="B1006:C1006"/>
    <mergeCell ref="G1006:H1006"/>
    <mergeCell ref="B1001:C1001"/>
    <mergeCell ref="G1001:H1001"/>
    <mergeCell ref="B1002:C1002"/>
    <mergeCell ref="G1002:H1002"/>
    <mergeCell ref="B1003:C1003"/>
    <mergeCell ref="G1003:H1003"/>
    <mergeCell ref="B997:C997"/>
    <mergeCell ref="G997:H997"/>
    <mergeCell ref="G998:H998"/>
    <mergeCell ref="F999:G999"/>
    <mergeCell ref="H999:I999"/>
    <mergeCell ref="A1000:B1000"/>
    <mergeCell ref="D1000:H1000"/>
    <mergeCell ref="B994:C994"/>
    <mergeCell ref="G994:H994"/>
    <mergeCell ref="B995:C995"/>
    <mergeCell ref="G995:H995"/>
    <mergeCell ref="B996:C996"/>
    <mergeCell ref="G996:H996"/>
    <mergeCell ref="A991:B991"/>
    <mergeCell ref="D991:H991"/>
    <mergeCell ref="B992:C992"/>
    <mergeCell ref="G992:H992"/>
    <mergeCell ref="B993:C993"/>
    <mergeCell ref="G993:H993"/>
    <mergeCell ref="B987:C987"/>
    <mergeCell ref="G987:H987"/>
    <mergeCell ref="B988:C988"/>
    <mergeCell ref="G988:H988"/>
    <mergeCell ref="G989:H989"/>
    <mergeCell ref="F990:G990"/>
    <mergeCell ref="H990:I990"/>
    <mergeCell ref="B984:C984"/>
    <mergeCell ref="G984:H984"/>
    <mergeCell ref="B985:C985"/>
    <mergeCell ref="G985:H985"/>
    <mergeCell ref="B986:C986"/>
    <mergeCell ref="G986:H986"/>
    <mergeCell ref="G980:H980"/>
    <mergeCell ref="F981:G981"/>
    <mergeCell ref="H981:I981"/>
    <mergeCell ref="A982:B982"/>
    <mergeCell ref="D982:H982"/>
    <mergeCell ref="B983:C983"/>
    <mergeCell ref="G983:H983"/>
    <mergeCell ref="B977:C977"/>
    <mergeCell ref="G977:H977"/>
    <mergeCell ref="B978:C978"/>
    <mergeCell ref="G978:H978"/>
    <mergeCell ref="B979:C979"/>
    <mergeCell ref="G979:H979"/>
    <mergeCell ref="B974:C974"/>
    <mergeCell ref="G974:H974"/>
    <mergeCell ref="B975:C975"/>
    <mergeCell ref="G975:H975"/>
    <mergeCell ref="B976:C976"/>
    <mergeCell ref="G976:H976"/>
    <mergeCell ref="B970:C970"/>
    <mergeCell ref="G970:H970"/>
    <mergeCell ref="G971:H971"/>
    <mergeCell ref="F972:G972"/>
    <mergeCell ref="H972:I972"/>
    <mergeCell ref="A973:B973"/>
    <mergeCell ref="D973:H973"/>
    <mergeCell ref="B967:C967"/>
    <mergeCell ref="G967:H967"/>
    <mergeCell ref="B968:C968"/>
    <mergeCell ref="G968:H968"/>
    <mergeCell ref="B969:C969"/>
    <mergeCell ref="G969:H969"/>
    <mergeCell ref="A964:B964"/>
    <mergeCell ref="D964:H964"/>
    <mergeCell ref="B965:C965"/>
    <mergeCell ref="G965:H965"/>
    <mergeCell ref="B966:C966"/>
    <mergeCell ref="G966:H966"/>
    <mergeCell ref="B960:C960"/>
    <mergeCell ref="G960:H960"/>
    <mergeCell ref="B961:C961"/>
    <mergeCell ref="G961:H961"/>
    <mergeCell ref="G962:H962"/>
    <mergeCell ref="F963:G963"/>
    <mergeCell ref="H963:I963"/>
    <mergeCell ref="B957:C957"/>
    <mergeCell ref="G957:H957"/>
    <mergeCell ref="B958:C958"/>
    <mergeCell ref="G958:H958"/>
    <mergeCell ref="B959:C959"/>
    <mergeCell ref="G959:H959"/>
    <mergeCell ref="G953:H953"/>
    <mergeCell ref="F954:G954"/>
    <mergeCell ref="H954:I954"/>
    <mergeCell ref="A955:B955"/>
    <mergeCell ref="D955:H955"/>
    <mergeCell ref="B956:C956"/>
    <mergeCell ref="G956:H956"/>
    <mergeCell ref="B950:C950"/>
    <mergeCell ref="G950:H950"/>
    <mergeCell ref="B951:C951"/>
    <mergeCell ref="G951:H951"/>
    <mergeCell ref="B952:C952"/>
    <mergeCell ref="G952:H952"/>
    <mergeCell ref="B947:C947"/>
    <mergeCell ref="G947:H947"/>
    <mergeCell ref="B948:C948"/>
    <mergeCell ref="G948:H948"/>
    <mergeCell ref="B949:C949"/>
    <mergeCell ref="G949:H949"/>
    <mergeCell ref="B943:C943"/>
    <mergeCell ref="G943:H943"/>
    <mergeCell ref="G944:H944"/>
    <mergeCell ref="F945:G945"/>
    <mergeCell ref="H945:I945"/>
    <mergeCell ref="A946:B946"/>
    <mergeCell ref="D946:H946"/>
    <mergeCell ref="B940:C940"/>
    <mergeCell ref="G940:H940"/>
    <mergeCell ref="B941:C941"/>
    <mergeCell ref="G941:H941"/>
    <mergeCell ref="B942:C942"/>
    <mergeCell ref="G942:H942"/>
    <mergeCell ref="A937:B937"/>
    <mergeCell ref="D937:H937"/>
    <mergeCell ref="B938:C938"/>
    <mergeCell ref="G938:H938"/>
    <mergeCell ref="B939:C939"/>
    <mergeCell ref="G939:H939"/>
    <mergeCell ref="B933:C933"/>
    <mergeCell ref="G933:H933"/>
    <mergeCell ref="B934:C934"/>
    <mergeCell ref="G934:H934"/>
    <mergeCell ref="G935:H935"/>
    <mergeCell ref="F936:G936"/>
    <mergeCell ref="H936:I936"/>
    <mergeCell ref="B930:C930"/>
    <mergeCell ref="G930:H930"/>
    <mergeCell ref="B931:C931"/>
    <mergeCell ref="G931:H931"/>
    <mergeCell ref="B932:C932"/>
    <mergeCell ref="G932:H932"/>
    <mergeCell ref="G926:H926"/>
    <mergeCell ref="F927:G927"/>
    <mergeCell ref="H927:I927"/>
    <mergeCell ref="A928:B928"/>
    <mergeCell ref="D928:H928"/>
    <mergeCell ref="B929:C929"/>
    <mergeCell ref="G929:H929"/>
    <mergeCell ref="B923:C923"/>
    <mergeCell ref="G923:H923"/>
    <mergeCell ref="B924:C924"/>
    <mergeCell ref="G924:H924"/>
    <mergeCell ref="B925:C925"/>
    <mergeCell ref="G925:H925"/>
    <mergeCell ref="B920:C920"/>
    <mergeCell ref="G920:H920"/>
    <mergeCell ref="B921:C921"/>
    <mergeCell ref="G921:H921"/>
    <mergeCell ref="B922:C922"/>
    <mergeCell ref="G922:H922"/>
    <mergeCell ref="B916:C916"/>
    <mergeCell ref="G916:H916"/>
    <mergeCell ref="G917:H917"/>
    <mergeCell ref="F918:G918"/>
    <mergeCell ref="H918:I918"/>
    <mergeCell ref="A919:B919"/>
    <mergeCell ref="D919:H919"/>
    <mergeCell ref="B913:C913"/>
    <mergeCell ref="G913:H913"/>
    <mergeCell ref="B914:C914"/>
    <mergeCell ref="G914:H914"/>
    <mergeCell ref="B915:C915"/>
    <mergeCell ref="G915:H915"/>
    <mergeCell ref="A910:B910"/>
    <mergeCell ref="D910:H910"/>
    <mergeCell ref="B911:C911"/>
    <mergeCell ref="G911:H911"/>
    <mergeCell ref="B912:C912"/>
    <mergeCell ref="G912:H912"/>
    <mergeCell ref="B906:C906"/>
    <mergeCell ref="G906:H906"/>
    <mergeCell ref="B907:C907"/>
    <mergeCell ref="G907:H907"/>
    <mergeCell ref="G908:H908"/>
    <mergeCell ref="F909:G909"/>
    <mergeCell ref="H909:I909"/>
    <mergeCell ref="B903:C903"/>
    <mergeCell ref="G903:H903"/>
    <mergeCell ref="B904:C904"/>
    <mergeCell ref="G904:H904"/>
    <mergeCell ref="B905:C905"/>
    <mergeCell ref="G905:H905"/>
    <mergeCell ref="G899:H899"/>
    <mergeCell ref="F900:G900"/>
    <mergeCell ref="H900:I900"/>
    <mergeCell ref="A901:B901"/>
    <mergeCell ref="D901:H901"/>
    <mergeCell ref="B902:C902"/>
    <mergeCell ref="G902:H902"/>
    <mergeCell ref="B896:C896"/>
    <mergeCell ref="G896:H896"/>
    <mergeCell ref="B897:C897"/>
    <mergeCell ref="G897:H897"/>
    <mergeCell ref="B898:C898"/>
    <mergeCell ref="G898:H898"/>
    <mergeCell ref="B893:C893"/>
    <mergeCell ref="G893:H893"/>
    <mergeCell ref="B894:C894"/>
    <mergeCell ref="G894:H894"/>
    <mergeCell ref="B895:C895"/>
    <mergeCell ref="G895:H895"/>
    <mergeCell ref="B889:C889"/>
    <mergeCell ref="G889:H889"/>
    <mergeCell ref="G890:H890"/>
    <mergeCell ref="F891:G891"/>
    <mergeCell ref="H891:I891"/>
    <mergeCell ref="A892:B892"/>
    <mergeCell ref="D892:H892"/>
    <mergeCell ref="B886:C886"/>
    <mergeCell ref="G886:H886"/>
    <mergeCell ref="B887:C887"/>
    <mergeCell ref="G887:H887"/>
    <mergeCell ref="B888:C888"/>
    <mergeCell ref="G888:H888"/>
    <mergeCell ref="A883:B883"/>
    <mergeCell ref="D883:H883"/>
    <mergeCell ref="B884:C884"/>
    <mergeCell ref="G884:H884"/>
    <mergeCell ref="B885:C885"/>
    <mergeCell ref="G885:H885"/>
    <mergeCell ref="B879:C879"/>
    <mergeCell ref="G879:H879"/>
    <mergeCell ref="B880:C880"/>
    <mergeCell ref="G880:H880"/>
    <mergeCell ref="G881:H881"/>
    <mergeCell ref="F882:G882"/>
    <mergeCell ref="H882:I882"/>
    <mergeCell ref="B876:C876"/>
    <mergeCell ref="G876:H876"/>
    <mergeCell ref="B877:C877"/>
    <mergeCell ref="G877:H877"/>
    <mergeCell ref="B878:C878"/>
    <mergeCell ref="G878:H878"/>
    <mergeCell ref="G872:H872"/>
    <mergeCell ref="F873:G873"/>
    <mergeCell ref="H873:I873"/>
    <mergeCell ref="A874:B874"/>
    <mergeCell ref="D874:H874"/>
    <mergeCell ref="B875:C875"/>
    <mergeCell ref="G875:H875"/>
    <mergeCell ref="B869:C869"/>
    <mergeCell ref="G869:H869"/>
    <mergeCell ref="B870:C870"/>
    <mergeCell ref="G870:H870"/>
    <mergeCell ref="B871:C871"/>
    <mergeCell ref="G871:H871"/>
    <mergeCell ref="B866:C866"/>
    <mergeCell ref="G866:H866"/>
    <mergeCell ref="B867:C867"/>
    <mergeCell ref="G867:H867"/>
    <mergeCell ref="B868:C868"/>
    <mergeCell ref="G868:H868"/>
    <mergeCell ref="B862:C862"/>
    <mergeCell ref="G862:H862"/>
    <mergeCell ref="G863:H863"/>
    <mergeCell ref="F864:G864"/>
    <mergeCell ref="H864:I864"/>
    <mergeCell ref="A865:B865"/>
    <mergeCell ref="D865:H865"/>
    <mergeCell ref="B859:C859"/>
    <mergeCell ref="G859:H859"/>
    <mergeCell ref="B860:C860"/>
    <mergeCell ref="G860:H860"/>
    <mergeCell ref="B861:C861"/>
    <mergeCell ref="G861:H861"/>
    <mergeCell ref="A856:B856"/>
    <mergeCell ref="D856:H856"/>
    <mergeCell ref="B857:C857"/>
    <mergeCell ref="G857:H857"/>
    <mergeCell ref="B858:C858"/>
    <mergeCell ref="G858:H858"/>
    <mergeCell ref="B852:C852"/>
    <mergeCell ref="G852:H852"/>
    <mergeCell ref="B853:C853"/>
    <mergeCell ref="G853:H853"/>
    <mergeCell ref="G854:H854"/>
    <mergeCell ref="F855:G855"/>
    <mergeCell ref="H855:I855"/>
    <mergeCell ref="B849:C849"/>
    <mergeCell ref="G849:H849"/>
    <mergeCell ref="B850:C850"/>
    <mergeCell ref="G850:H850"/>
    <mergeCell ref="B851:C851"/>
    <mergeCell ref="G851:H851"/>
    <mergeCell ref="G845:H845"/>
    <mergeCell ref="F846:G846"/>
    <mergeCell ref="H846:I846"/>
    <mergeCell ref="A847:B847"/>
    <mergeCell ref="D847:H847"/>
    <mergeCell ref="B848:C848"/>
    <mergeCell ref="G848:H848"/>
    <mergeCell ref="B842:C842"/>
    <mergeCell ref="G842:H842"/>
    <mergeCell ref="B843:C843"/>
    <mergeCell ref="G843:H843"/>
    <mergeCell ref="B844:C844"/>
    <mergeCell ref="G844:H844"/>
    <mergeCell ref="A839:B839"/>
    <mergeCell ref="D839:H839"/>
    <mergeCell ref="B840:C840"/>
    <mergeCell ref="G840:H840"/>
    <mergeCell ref="B841:C841"/>
    <mergeCell ref="G841:H841"/>
    <mergeCell ref="B835:C835"/>
    <mergeCell ref="G835:H835"/>
    <mergeCell ref="B836:C836"/>
    <mergeCell ref="G836:H836"/>
    <mergeCell ref="G837:H837"/>
    <mergeCell ref="F838:G838"/>
    <mergeCell ref="H838:I838"/>
    <mergeCell ref="A832:B832"/>
    <mergeCell ref="D832:H832"/>
    <mergeCell ref="B833:C833"/>
    <mergeCell ref="G833:H833"/>
    <mergeCell ref="B834:C834"/>
    <mergeCell ref="G834:H834"/>
    <mergeCell ref="B828:C828"/>
    <mergeCell ref="G828:H828"/>
    <mergeCell ref="B829:C829"/>
    <mergeCell ref="G829:H829"/>
    <mergeCell ref="G830:H830"/>
    <mergeCell ref="F831:G831"/>
    <mergeCell ref="H831:I831"/>
    <mergeCell ref="A825:B825"/>
    <mergeCell ref="D825:H825"/>
    <mergeCell ref="B826:C826"/>
    <mergeCell ref="G826:H826"/>
    <mergeCell ref="B827:C827"/>
    <mergeCell ref="G827:H827"/>
    <mergeCell ref="B821:C821"/>
    <mergeCell ref="G821:H821"/>
    <mergeCell ref="B822:C822"/>
    <mergeCell ref="G822:H822"/>
    <mergeCell ref="G823:H823"/>
    <mergeCell ref="F824:G824"/>
    <mergeCell ref="H824:I824"/>
    <mergeCell ref="A818:B818"/>
    <mergeCell ref="D818:H818"/>
    <mergeCell ref="B819:C819"/>
    <mergeCell ref="G819:H819"/>
    <mergeCell ref="B820:C820"/>
    <mergeCell ref="G820:H820"/>
    <mergeCell ref="B814:C814"/>
    <mergeCell ref="G814:H814"/>
    <mergeCell ref="B815:C815"/>
    <mergeCell ref="G815:H815"/>
    <mergeCell ref="G816:H816"/>
    <mergeCell ref="F817:G817"/>
    <mergeCell ref="H817:I817"/>
    <mergeCell ref="D810:H810"/>
    <mergeCell ref="A811:B811"/>
    <mergeCell ref="D811:H811"/>
    <mergeCell ref="B812:C812"/>
    <mergeCell ref="G812:H812"/>
    <mergeCell ref="B813:C813"/>
    <mergeCell ref="G813:H813"/>
    <mergeCell ref="B806:C806"/>
    <mergeCell ref="G806:H806"/>
    <mergeCell ref="B807:C807"/>
    <mergeCell ref="G807:H807"/>
    <mergeCell ref="G808:H808"/>
    <mergeCell ref="F809:G809"/>
    <mergeCell ref="H809:I809"/>
    <mergeCell ref="B803:C803"/>
    <mergeCell ref="G803:H803"/>
    <mergeCell ref="B804:C804"/>
    <mergeCell ref="G804:H804"/>
    <mergeCell ref="B805:C805"/>
    <mergeCell ref="G805:H805"/>
    <mergeCell ref="B800:C800"/>
    <mergeCell ref="G800:H800"/>
    <mergeCell ref="B801:C801"/>
    <mergeCell ref="G801:H801"/>
    <mergeCell ref="B802:C802"/>
    <mergeCell ref="G802:H802"/>
    <mergeCell ref="B796:C796"/>
    <mergeCell ref="G796:H796"/>
    <mergeCell ref="G797:H797"/>
    <mergeCell ref="F798:G798"/>
    <mergeCell ref="H798:I798"/>
    <mergeCell ref="A799:B799"/>
    <mergeCell ref="D799:H799"/>
    <mergeCell ref="B793:C793"/>
    <mergeCell ref="G793:H793"/>
    <mergeCell ref="B794:C794"/>
    <mergeCell ref="G794:H794"/>
    <mergeCell ref="B795:C795"/>
    <mergeCell ref="G795:H795"/>
    <mergeCell ref="G789:H789"/>
    <mergeCell ref="F790:G790"/>
    <mergeCell ref="H790:I790"/>
    <mergeCell ref="A791:B791"/>
    <mergeCell ref="D791:H791"/>
    <mergeCell ref="B792:C792"/>
    <mergeCell ref="G792:H792"/>
    <mergeCell ref="B786:C786"/>
    <mergeCell ref="G786:H786"/>
    <mergeCell ref="B787:C787"/>
    <mergeCell ref="G787:H787"/>
    <mergeCell ref="B788:C788"/>
    <mergeCell ref="G788:H788"/>
    <mergeCell ref="A783:B783"/>
    <mergeCell ref="D783:H783"/>
    <mergeCell ref="B784:C784"/>
    <mergeCell ref="G784:H784"/>
    <mergeCell ref="B785:C785"/>
    <mergeCell ref="G785:H785"/>
    <mergeCell ref="B779:C779"/>
    <mergeCell ref="G779:H779"/>
    <mergeCell ref="B780:C780"/>
    <mergeCell ref="G780:H780"/>
    <mergeCell ref="G781:H781"/>
    <mergeCell ref="F782:G782"/>
    <mergeCell ref="H782:I782"/>
    <mergeCell ref="B776:C776"/>
    <mergeCell ref="G776:H776"/>
    <mergeCell ref="B777:C777"/>
    <mergeCell ref="G777:H777"/>
    <mergeCell ref="B778:C778"/>
    <mergeCell ref="G778:H778"/>
    <mergeCell ref="B772:C772"/>
    <mergeCell ref="G772:H772"/>
    <mergeCell ref="G773:H773"/>
    <mergeCell ref="F774:G774"/>
    <mergeCell ref="H774:I774"/>
    <mergeCell ref="A775:B775"/>
    <mergeCell ref="D775:H775"/>
    <mergeCell ref="B769:C769"/>
    <mergeCell ref="G769:H769"/>
    <mergeCell ref="B770:C770"/>
    <mergeCell ref="G770:H770"/>
    <mergeCell ref="B771:C771"/>
    <mergeCell ref="G771:H771"/>
    <mergeCell ref="G765:H765"/>
    <mergeCell ref="F766:G766"/>
    <mergeCell ref="H766:I766"/>
    <mergeCell ref="A767:B767"/>
    <mergeCell ref="D767:H767"/>
    <mergeCell ref="B768:C768"/>
    <mergeCell ref="G768:H768"/>
    <mergeCell ref="B762:C762"/>
    <mergeCell ref="G762:H762"/>
    <mergeCell ref="B763:C763"/>
    <mergeCell ref="G763:H763"/>
    <mergeCell ref="B764:C764"/>
    <mergeCell ref="G764:H764"/>
    <mergeCell ref="D758:H758"/>
    <mergeCell ref="A759:B759"/>
    <mergeCell ref="D759:H759"/>
    <mergeCell ref="B760:C760"/>
    <mergeCell ref="G760:H760"/>
    <mergeCell ref="B761:C761"/>
    <mergeCell ref="G761:H761"/>
    <mergeCell ref="B754:C754"/>
    <mergeCell ref="G754:H754"/>
    <mergeCell ref="B755:C755"/>
    <mergeCell ref="G755:H755"/>
    <mergeCell ref="G756:H756"/>
    <mergeCell ref="F757:G757"/>
    <mergeCell ref="H757:I757"/>
    <mergeCell ref="B751:C751"/>
    <mergeCell ref="G751:H751"/>
    <mergeCell ref="B752:C752"/>
    <mergeCell ref="G752:H752"/>
    <mergeCell ref="B753:C753"/>
    <mergeCell ref="G753:H753"/>
    <mergeCell ref="A748:B748"/>
    <mergeCell ref="D748:H748"/>
    <mergeCell ref="B749:C749"/>
    <mergeCell ref="G749:H749"/>
    <mergeCell ref="B750:C750"/>
    <mergeCell ref="G750:H750"/>
    <mergeCell ref="B744:C744"/>
    <mergeCell ref="G744:H744"/>
    <mergeCell ref="B745:C745"/>
    <mergeCell ref="G745:H745"/>
    <mergeCell ref="G746:H746"/>
    <mergeCell ref="F747:G747"/>
    <mergeCell ref="H747:I747"/>
    <mergeCell ref="B741:C741"/>
    <mergeCell ref="G741:H741"/>
    <mergeCell ref="B742:C742"/>
    <mergeCell ref="G742:H742"/>
    <mergeCell ref="B743:C743"/>
    <mergeCell ref="G743:H743"/>
    <mergeCell ref="B738:C738"/>
    <mergeCell ref="G738:H738"/>
    <mergeCell ref="B739:C739"/>
    <mergeCell ref="G739:H739"/>
    <mergeCell ref="B740:C740"/>
    <mergeCell ref="G740:H740"/>
    <mergeCell ref="B734:C734"/>
    <mergeCell ref="G734:H734"/>
    <mergeCell ref="G735:H735"/>
    <mergeCell ref="F736:G736"/>
    <mergeCell ref="H736:I736"/>
    <mergeCell ref="A737:B737"/>
    <mergeCell ref="D737:H737"/>
    <mergeCell ref="B731:C731"/>
    <mergeCell ref="G731:H731"/>
    <mergeCell ref="B732:C732"/>
    <mergeCell ref="G732:H732"/>
    <mergeCell ref="B733:C733"/>
    <mergeCell ref="G733:H733"/>
    <mergeCell ref="B728:C728"/>
    <mergeCell ref="G728:H728"/>
    <mergeCell ref="B729:C729"/>
    <mergeCell ref="G729:H729"/>
    <mergeCell ref="B730:C730"/>
    <mergeCell ref="G730:H730"/>
    <mergeCell ref="G724:H724"/>
    <mergeCell ref="F725:G725"/>
    <mergeCell ref="H725:I725"/>
    <mergeCell ref="A726:B726"/>
    <mergeCell ref="D726:H726"/>
    <mergeCell ref="B727:C727"/>
    <mergeCell ref="G727:H727"/>
    <mergeCell ref="B721:C721"/>
    <mergeCell ref="G721:H721"/>
    <mergeCell ref="B722:C722"/>
    <mergeCell ref="G722:H722"/>
    <mergeCell ref="B723:C723"/>
    <mergeCell ref="G723:H723"/>
    <mergeCell ref="A718:B718"/>
    <mergeCell ref="D718:H718"/>
    <mergeCell ref="B719:C719"/>
    <mergeCell ref="G719:H719"/>
    <mergeCell ref="B720:C720"/>
    <mergeCell ref="G720:H720"/>
    <mergeCell ref="B714:C714"/>
    <mergeCell ref="G714:H714"/>
    <mergeCell ref="B715:C715"/>
    <mergeCell ref="G715:H715"/>
    <mergeCell ref="G716:H716"/>
    <mergeCell ref="F717:G717"/>
    <mergeCell ref="H717:I717"/>
    <mergeCell ref="B711:C711"/>
    <mergeCell ref="G711:H711"/>
    <mergeCell ref="B712:C712"/>
    <mergeCell ref="G712:H712"/>
    <mergeCell ref="B713:C713"/>
    <mergeCell ref="G713:H713"/>
    <mergeCell ref="B707:C707"/>
    <mergeCell ref="G707:H707"/>
    <mergeCell ref="G708:H708"/>
    <mergeCell ref="F709:G709"/>
    <mergeCell ref="H709:I709"/>
    <mergeCell ref="A710:B710"/>
    <mergeCell ref="D710:H710"/>
    <mergeCell ref="B704:C704"/>
    <mergeCell ref="G704:H704"/>
    <mergeCell ref="B705:C705"/>
    <mergeCell ref="G705:H705"/>
    <mergeCell ref="B706:C706"/>
    <mergeCell ref="G706:H706"/>
    <mergeCell ref="G700:H700"/>
    <mergeCell ref="F701:G701"/>
    <mergeCell ref="H701:I701"/>
    <mergeCell ref="A702:B702"/>
    <mergeCell ref="D702:H702"/>
    <mergeCell ref="B703:C703"/>
    <mergeCell ref="G703:H703"/>
    <mergeCell ref="B697:C697"/>
    <mergeCell ref="G697:H697"/>
    <mergeCell ref="B698:C698"/>
    <mergeCell ref="G698:H698"/>
    <mergeCell ref="B699:C699"/>
    <mergeCell ref="G699:H699"/>
    <mergeCell ref="B694:C694"/>
    <mergeCell ref="G694:H694"/>
    <mergeCell ref="B695:C695"/>
    <mergeCell ref="G695:H695"/>
    <mergeCell ref="B696:C696"/>
    <mergeCell ref="G696:H696"/>
    <mergeCell ref="B690:C690"/>
    <mergeCell ref="G690:H690"/>
    <mergeCell ref="G691:H691"/>
    <mergeCell ref="F692:G692"/>
    <mergeCell ref="H692:I692"/>
    <mergeCell ref="A693:B693"/>
    <mergeCell ref="D693:H693"/>
    <mergeCell ref="B687:C687"/>
    <mergeCell ref="G687:H687"/>
    <mergeCell ref="B688:C688"/>
    <mergeCell ref="G688:H688"/>
    <mergeCell ref="B689:C689"/>
    <mergeCell ref="G689:H689"/>
    <mergeCell ref="A684:B684"/>
    <mergeCell ref="D684:H684"/>
    <mergeCell ref="B685:C685"/>
    <mergeCell ref="G685:H685"/>
    <mergeCell ref="B686:C686"/>
    <mergeCell ref="G686:H686"/>
    <mergeCell ref="B680:C680"/>
    <mergeCell ref="G680:H680"/>
    <mergeCell ref="B681:C681"/>
    <mergeCell ref="G681:H681"/>
    <mergeCell ref="G682:H682"/>
    <mergeCell ref="F683:G683"/>
    <mergeCell ref="H683:I683"/>
    <mergeCell ref="B677:C677"/>
    <mergeCell ref="G677:H677"/>
    <mergeCell ref="B678:C678"/>
    <mergeCell ref="G678:H678"/>
    <mergeCell ref="B679:C679"/>
    <mergeCell ref="G679:H679"/>
    <mergeCell ref="G673:H673"/>
    <mergeCell ref="F674:G674"/>
    <mergeCell ref="H674:I674"/>
    <mergeCell ref="A675:B675"/>
    <mergeCell ref="D675:H675"/>
    <mergeCell ref="B676:C676"/>
    <mergeCell ref="G676:H676"/>
    <mergeCell ref="B670:C670"/>
    <mergeCell ref="G670:H670"/>
    <mergeCell ref="B671:C671"/>
    <mergeCell ref="G671:H671"/>
    <mergeCell ref="B672:C672"/>
    <mergeCell ref="G672:H672"/>
    <mergeCell ref="B667:C667"/>
    <mergeCell ref="G667:H667"/>
    <mergeCell ref="B668:C668"/>
    <mergeCell ref="G668:H668"/>
    <mergeCell ref="B669:C669"/>
    <mergeCell ref="G669:H669"/>
    <mergeCell ref="B663:C663"/>
    <mergeCell ref="G663:H663"/>
    <mergeCell ref="G664:H664"/>
    <mergeCell ref="F665:G665"/>
    <mergeCell ref="H665:I665"/>
    <mergeCell ref="A666:B666"/>
    <mergeCell ref="D666:H666"/>
    <mergeCell ref="B660:C660"/>
    <mergeCell ref="G660:H660"/>
    <mergeCell ref="B661:C661"/>
    <mergeCell ref="G661:H661"/>
    <mergeCell ref="B662:C662"/>
    <mergeCell ref="G662:H662"/>
    <mergeCell ref="A657:B657"/>
    <mergeCell ref="D657:H657"/>
    <mergeCell ref="B658:C658"/>
    <mergeCell ref="G658:H658"/>
    <mergeCell ref="B659:C659"/>
    <mergeCell ref="G659:H659"/>
    <mergeCell ref="B653:C653"/>
    <mergeCell ref="G653:H653"/>
    <mergeCell ref="B654:C654"/>
    <mergeCell ref="G654:H654"/>
    <mergeCell ref="G655:H655"/>
    <mergeCell ref="F656:G656"/>
    <mergeCell ref="H656:I656"/>
    <mergeCell ref="B650:C650"/>
    <mergeCell ref="G650:H650"/>
    <mergeCell ref="B651:C651"/>
    <mergeCell ref="G651:H651"/>
    <mergeCell ref="B652:C652"/>
    <mergeCell ref="G652:H652"/>
    <mergeCell ref="G646:H646"/>
    <mergeCell ref="F647:G647"/>
    <mergeCell ref="H647:I647"/>
    <mergeCell ref="A648:B648"/>
    <mergeCell ref="D648:H648"/>
    <mergeCell ref="B649:C649"/>
    <mergeCell ref="G649:H649"/>
    <mergeCell ref="B643:C643"/>
    <mergeCell ref="G643:H643"/>
    <mergeCell ref="B644:C644"/>
    <mergeCell ref="G644:H644"/>
    <mergeCell ref="B645:C645"/>
    <mergeCell ref="G645:H645"/>
    <mergeCell ref="B640:C640"/>
    <mergeCell ref="G640:H640"/>
    <mergeCell ref="B641:C641"/>
    <mergeCell ref="G641:H641"/>
    <mergeCell ref="B642:C642"/>
    <mergeCell ref="G642:H642"/>
    <mergeCell ref="B636:C636"/>
    <mergeCell ref="G636:H636"/>
    <mergeCell ref="G637:H637"/>
    <mergeCell ref="F638:G638"/>
    <mergeCell ref="H638:I638"/>
    <mergeCell ref="A639:B639"/>
    <mergeCell ref="D639:H639"/>
    <mergeCell ref="B633:C633"/>
    <mergeCell ref="G633:H633"/>
    <mergeCell ref="B634:C634"/>
    <mergeCell ref="G634:H634"/>
    <mergeCell ref="B635:C635"/>
    <mergeCell ref="G635:H635"/>
    <mergeCell ref="G629:H629"/>
    <mergeCell ref="F630:G630"/>
    <mergeCell ref="H630:I630"/>
    <mergeCell ref="A631:B631"/>
    <mergeCell ref="D631:H631"/>
    <mergeCell ref="B632:C632"/>
    <mergeCell ref="G632:H632"/>
    <mergeCell ref="B626:C626"/>
    <mergeCell ref="G626:H626"/>
    <mergeCell ref="B627:C627"/>
    <mergeCell ref="G627:H627"/>
    <mergeCell ref="B628:C628"/>
    <mergeCell ref="G628:H628"/>
    <mergeCell ref="B623:C623"/>
    <mergeCell ref="G623:H623"/>
    <mergeCell ref="B624:C624"/>
    <mergeCell ref="G624:H624"/>
    <mergeCell ref="B625:C625"/>
    <mergeCell ref="G625:H625"/>
    <mergeCell ref="B619:C619"/>
    <mergeCell ref="G619:H619"/>
    <mergeCell ref="G620:H620"/>
    <mergeCell ref="F621:G621"/>
    <mergeCell ref="H621:I621"/>
    <mergeCell ref="A622:B622"/>
    <mergeCell ref="D622:H622"/>
    <mergeCell ref="B616:C616"/>
    <mergeCell ref="G616:H616"/>
    <mergeCell ref="B617:C617"/>
    <mergeCell ref="G617:H617"/>
    <mergeCell ref="B618:C618"/>
    <mergeCell ref="G618:H618"/>
    <mergeCell ref="G612:H612"/>
    <mergeCell ref="F613:G613"/>
    <mergeCell ref="H613:I613"/>
    <mergeCell ref="A614:B614"/>
    <mergeCell ref="D614:H614"/>
    <mergeCell ref="B615:C615"/>
    <mergeCell ref="G615:H615"/>
    <mergeCell ref="B609:C609"/>
    <mergeCell ref="G609:H609"/>
    <mergeCell ref="B610:C610"/>
    <mergeCell ref="G610:H610"/>
    <mergeCell ref="B611:C611"/>
    <mergeCell ref="G611:H611"/>
    <mergeCell ref="A606:B606"/>
    <mergeCell ref="D606:H606"/>
    <mergeCell ref="B607:C607"/>
    <mergeCell ref="G607:H607"/>
    <mergeCell ref="B608:C608"/>
    <mergeCell ref="G608:H608"/>
    <mergeCell ref="B602:C602"/>
    <mergeCell ref="G602:H602"/>
    <mergeCell ref="B603:C603"/>
    <mergeCell ref="G603:H603"/>
    <mergeCell ref="G604:H604"/>
    <mergeCell ref="F605:G605"/>
    <mergeCell ref="H605:I605"/>
    <mergeCell ref="B599:C599"/>
    <mergeCell ref="G599:H599"/>
    <mergeCell ref="B600:C600"/>
    <mergeCell ref="G600:H600"/>
    <mergeCell ref="B601:C601"/>
    <mergeCell ref="G601:H601"/>
    <mergeCell ref="B595:C595"/>
    <mergeCell ref="G595:H595"/>
    <mergeCell ref="G596:H596"/>
    <mergeCell ref="F597:G597"/>
    <mergeCell ref="H597:I597"/>
    <mergeCell ref="A598:B598"/>
    <mergeCell ref="D598:H598"/>
    <mergeCell ref="B592:C592"/>
    <mergeCell ref="G592:H592"/>
    <mergeCell ref="B593:C593"/>
    <mergeCell ref="G593:H593"/>
    <mergeCell ref="B594:C594"/>
    <mergeCell ref="G594:H594"/>
    <mergeCell ref="A589:B589"/>
    <mergeCell ref="D589:H589"/>
    <mergeCell ref="B590:C590"/>
    <mergeCell ref="G590:H590"/>
    <mergeCell ref="B591:C591"/>
    <mergeCell ref="G591:H591"/>
    <mergeCell ref="B585:C585"/>
    <mergeCell ref="G585:H585"/>
    <mergeCell ref="B586:C586"/>
    <mergeCell ref="G586:H586"/>
    <mergeCell ref="G587:H587"/>
    <mergeCell ref="F588:G588"/>
    <mergeCell ref="H588:I588"/>
    <mergeCell ref="B582:C582"/>
    <mergeCell ref="G582:H582"/>
    <mergeCell ref="B583:C583"/>
    <mergeCell ref="G583:H583"/>
    <mergeCell ref="B584:C584"/>
    <mergeCell ref="G584:H584"/>
    <mergeCell ref="B578:C578"/>
    <mergeCell ref="G578:H578"/>
    <mergeCell ref="G579:H579"/>
    <mergeCell ref="F580:G580"/>
    <mergeCell ref="H580:I580"/>
    <mergeCell ref="A581:B581"/>
    <mergeCell ref="D581:H581"/>
    <mergeCell ref="B575:C575"/>
    <mergeCell ref="G575:H575"/>
    <mergeCell ref="B576:C576"/>
    <mergeCell ref="G576:H576"/>
    <mergeCell ref="B577:C577"/>
    <mergeCell ref="G577:H577"/>
    <mergeCell ref="G571:H571"/>
    <mergeCell ref="F572:G572"/>
    <mergeCell ref="H572:I572"/>
    <mergeCell ref="A573:B573"/>
    <mergeCell ref="D573:H573"/>
    <mergeCell ref="B574:C574"/>
    <mergeCell ref="G574:H574"/>
    <mergeCell ref="B568:C568"/>
    <mergeCell ref="G568:H568"/>
    <mergeCell ref="B569:C569"/>
    <mergeCell ref="G569:H569"/>
    <mergeCell ref="B570:C570"/>
    <mergeCell ref="G570:H570"/>
    <mergeCell ref="A565:B565"/>
    <mergeCell ref="D565:H565"/>
    <mergeCell ref="B566:C566"/>
    <mergeCell ref="G566:H566"/>
    <mergeCell ref="B567:C567"/>
    <mergeCell ref="G567:H567"/>
    <mergeCell ref="B561:C561"/>
    <mergeCell ref="G561:H561"/>
    <mergeCell ref="B562:C562"/>
    <mergeCell ref="G562:H562"/>
    <mergeCell ref="G563:H563"/>
    <mergeCell ref="F564:G564"/>
    <mergeCell ref="H564:I564"/>
    <mergeCell ref="B558:C558"/>
    <mergeCell ref="G558:H558"/>
    <mergeCell ref="B559:C559"/>
    <mergeCell ref="G559:H559"/>
    <mergeCell ref="B560:C560"/>
    <mergeCell ref="G560:H560"/>
    <mergeCell ref="B554:C554"/>
    <mergeCell ref="G554:H554"/>
    <mergeCell ref="G555:H555"/>
    <mergeCell ref="F556:G556"/>
    <mergeCell ref="H556:I556"/>
    <mergeCell ref="A557:B557"/>
    <mergeCell ref="D557:H557"/>
    <mergeCell ref="B551:C551"/>
    <mergeCell ref="G551:H551"/>
    <mergeCell ref="B552:C552"/>
    <mergeCell ref="G552:H552"/>
    <mergeCell ref="B553:C553"/>
    <mergeCell ref="G553:H553"/>
    <mergeCell ref="G547:H547"/>
    <mergeCell ref="F548:G548"/>
    <mergeCell ref="H548:I548"/>
    <mergeCell ref="A549:B549"/>
    <mergeCell ref="D549:H549"/>
    <mergeCell ref="B550:C550"/>
    <mergeCell ref="G550:H550"/>
    <mergeCell ref="B544:C544"/>
    <mergeCell ref="G544:H544"/>
    <mergeCell ref="B545:C545"/>
    <mergeCell ref="G545:H545"/>
    <mergeCell ref="B546:C546"/>
    <mergeCell ref="G546:H546"/>
    <mergeCell ref="A541:B541"/>
    <mergeCell ref="D541:H541"/>
    <mergeCell ref="B542:C542"/>
    <mergeCell ref="G542:H542"/>
    <mergeCell ref="B543:C543"/>
    <mergeCell ref="G543:H543"/>
    <mergeCell ref="B537:C537"/>
    <mergeCell ref="G537:H537"/>
    <mergeCell ref="B538:C538"/>
    <mergeCell ref="G538:H538"/>
    <mergeCell ref="G539:H539"/>
    <mergeCell ref="F540:G540"/>
    <mergeCell ref="H540:I540"/>
    <mergeCell ref="B534:C534"/>
    <mergeCell ref="G534:H534"/>
    <mergeCell ref="B535:C535"/>
    <mergeCell ref="G535:H535"/>
    <mergeCell ref="B536:C536"/>
    <mergeCell ref="G536:H536"/>
    <mergeCell ref="B530:C530"/>
    <mergeCell ref="G530:H530"/>
    <mergeCell ref="G531:H531"/>
    <mergeCell ref="F532:G532"/>
    <mergeCell ref="H532:I532"/>
    <mergeCell ref="A533:B533"/>
    <mergeCell ref="D533:H533"/>
    <mergeCell ref="B527:C527"/>
    <mergeCell ref="G527:H527"/>
    <mergeCell ref="B528:C528"/>
    <mergeCell ref="G528:H528"/>
    <mergeCell ref="B529:C529"/>
    <mergeCell ref="G529:H529"/>
    <mergeCell ref="G523:H523"/>
    <mergeCell ref="F524:G524"/>
    <mergeCell ref="H524:I524"/>
    <mergeCell ref="A525:B525"/>
    <mergeCell ref="D525:H525"/>
    <mergeCell ref="B526:C526"/>
    <mergeCell ref="G526:H526"/>
    <mergeCell ref="B520:C520"/>
    <mergeCell ref="G520:H520"/>
    <mergeCell ref="B521:C521"/>
    <mergeCell ref="G521:H521"/>
    <mergeCell ref="B522:C522"/>
    <mergeCell ref="G522:H522"/>
    <mergeCell ref="B517:C517"/>
    <mergeCell ref="G517:H517"/>
    <mergeCell ref="B518:C518"/>
    <mergeCell ref="G518:H518"/>
    <mergeCell ref="B519:C519"/>
    <mergeCell ref="G519:H519"/>
    <mergeCell ref="G513:H513"/>
    <mergeCell ref="F514:G514"/>
    <mergeCell ref="H514:I514"/>
    <mergeCell ref="A515:B515"/>
    <mergeCell ref="D515:H515"/>
    <mergeCell ref="B516:C516"/>
    <mergeCell ref="G516:H516"/>
    <mergeCell ref="B510:C510"/>
    <mergeCell ref="G510:H510"/>
    <mergeCell ref="B511:C511"/>
    <mergeCell ref="G511:H511"/>
    <mergeCell ref="B512:C512"/>
    <mergeCell ref="G512:H512"/>
    <mergeCell ref="B507:C507"/>
    <mergeCell ref="G507:H507"/>
    <mergeCell ref="B508:C508"/>
    <mergeCell ref="G508:H508"/>
    <mergeCell ref="B509:C509"/>
    <mergeCell ref="G509:H509"/>
    <mergeCell ref="A504:B504"/>
    <mergeCell ref="D504:H504"/>
    <mergeCell ref="B505:C505"/>
    <mergeCell ref="G505:H505"/>
    <mergeCell ref="B506:C506"/>
    <mergeCell ref="G506:H506"/>
    <mergeCell ref="B500:C500"/>
    <mergeCell ref="G500:H500"/>
    <mergeCell ref="B501:C501"/>
    <mergeCell ref="G501:H501"/>
    <mergeCell ref="G502:H502"/>
    <mergeCell ref="F503:G503"/>
    <mergeCell ref="H503:I503"/>
    <mergeCell ref="B497:C497"/>
    <mergeCell ref="G497:H497"/>
    <mergeCell ref="B498:C498"/>
    <mergeCell ref="G498:H498"/>
    <mergeCell ref="B499:C499"/>
    <mergeCell ref="G499:H499"/>
    <mergeCell ref="G493:H493"/>
    <mergeCell ref="F494:G494"/>
    <mergeCell ref="H494:I494"/>
    <mergeCell ref="A495:B495"/>
    <mergeCell ref="D495:H495"/>
    <mergeCell ref="B496:C496"/>
    <mergeCell ref="G496:H496"/>
    <mergeCell ref="B490:C490"/>
    <mergeCell ref="G490:H490"/>
    <mergeCell ref="B491:C491"/>
    <mergeCell ref="G491:H491"/>
    <mergeCell ref="B492:C492"/>
    <mergeCell ref="G492:H492"/>
    <mergeCell ref="A487:B487"/>
    <mergeCell ref="D487:H487"/>
    <mergeCell ref="B488:C488"/>
    <mergeCell ref="G488:H488"/>
    <mergeCell ref="B489:C489"/>
    <mergeCell ref="G489:H489"/>
    <mergeCell ref="B483:C483"/>
    <mergeCell ref="G483:H483"/>
    <mergeCell ref="B484:C484"/>
    <mergeCell ref="G484:H484"/>
    <mergeCell ref="G485:H485"/>
    <mergeCell ref="F486:G486"/>
    <mergeCell ref="H486:I486"/>
    <mergeCell ref="B480:C480"/>
    <mergeCell ref="G480:H480"/>
    <mergeCell ref="B481:C481"/>
    <mergeCell ref="G481:H481"/>
    <mergeCell ref="B482:C482"/>
    <mergeCell ref="G482:H482"/>
    <mergeCell ref="B476:C476"/>
    <mergeCell ref="G476:H476"/>
    <mergeCell ref="G477:H477"/>
    <mergeCell ref="F478:G478"/>
    <mergeCell ref="H478:I478"/>
    <mergeCell ref="A479:B479"/>
    <mergeCell ref="D479:H479"/>
    <mergeCell ref="B473:C473"/>
    <mergeCell ref="G473:H473"/>
    <mergeCell ref="B474:C474"/>
    <mergeCell ref="G474:H474"/>
    <mergeCell ref="B475:C475"/>
    <mergeCell ref="G475:H475"/>
    <mergeCell ref="G469:H469"/>
    <mergeCell ref="F470:G470"/>
    <mergeCell ref="H470:I470"/>
    <mergeCell ref="A471:B471"/>
    <mergeCell ref="D471:H471"/>
    <mergeCell ref="B472:C472"/>
    <mergeCell ref="G472:H472"/>
    <mergeCell ref="B466:C466"/>
    <mergeCell ref="G466:H466"/>
    <mergeCell ref="B467:C467"/>
    <mergeCell ref="G467:H467"/>
    <mergeCell ref="B468:C468"/>
    <mergeCell ref="G468:H468"/>
    <mergeCell ref="D462:H462"/>
    <mergeCell ref="A463:B463"/>
    <mergeCell ref="D463:H463"/>
    <mergeCell ref="B464:C464"/>
    <mergeCell ref="G464:H464"/>
    <mergeCell ref="B465:C465"/>
    <mergeCell ref="G465:H465"/>
    <mergeCell ref="B458:C458"/>
    <mergeCell ref="G458:H458"/>
    <mergeCell ref="B459:C459"/>
    <mergeCell ref="G459:H459"/>
    <mergeCell ref="G460:H460"/>
    <mergeCell ref="F461:G461"/>
    <mergeCell ref="H461:I461"/>
    <mergeCell ref="A455:B455"/>
    <mergeCell ref="D455:H455"/>
    <mergeCell ref="B456:C456"/>
    <mergeCell ref="G456:H456"/>
    <mergeCell ref="B457:C457"/>
    <mergeCell ref="G457:H457"/>
    <mergeCell ref="B451:C451"/>
    <mergeCell ref="G451:H451"/>
    <mergeCell ref="B452:C452"/>
    <mergeCell ref="G452:H452"/>
    <mergeCell ref="G453:H453"/>
    <mergeCell ref="F454:G454"/>
    <mergeCell ref="H454:I454"/>
    <mergeCell ref="A448:B448"/>
    <mergeCell ref="D448:H448"/>
    <mergeCell ref="B449:C449"/>
    <mergeCell ref="G449:H449"/>
    <mergeCell ref="B450:C450"/>
    <mergeCell ref="G450:H450"/>
    <mergeCell ref="B444:C444"/>
    <mergeCell ref="G444:H444"/>
    <mergeCell ref="B445:C445"/>
    <mergeCell ref="G445:H445"/>
    <mergeCell ref="G446:H446"/>
    <mergeCell ref="F447:G447"/>
    <mergeCell ref="H447:I447"/>
    <mergeCell ref="G440:H440"/>
    <mergeCell ref="F441:G441"/>
    <mergeCell ref="H441:I441"/>
    <mergeCell ref="A442:B442"/>
    <mergeCell ref="D442:H442"/>
    <mergeCell ref="B443:C443"/>
    <mergeCell ref="G443:H443"/>
    <mergeCell ref="B437:C437"/>
    <mergeCell ref="G437:H437"/>
    <mergeCell ref="B438:C438"/>
    <mergeCell ref="G438:H438"/>
    <mergeCell ref="B439:C439"/>
    <mergeCell ref="G439:H439"/>
    <mergeCell ref="B433:C433"/>
    <mergeCell ref="G433:H433"/>
    <mergeCell ref="G434:H434"/>
    <mergeCell ref="F435:G435"/>
    <mergeCell ref="H435:I435"/>
    <mergeCell ref="A436:B436"/>
    <mergeCell ref="D436:H436"/>
    <mergeCell ref="A430:B430"/>
    <mergeCell ref="D430:H430"/>
    <mergeCell ref="B431:C431"/>
    <mergeCell ref="G431:H431"/>
    <mergeCell ref="B432:C432"/>
    <mergeCell ref="G432:H432"/>
    <mergeCell ref="B426:C426"/>
    <mergeCell ref="G426:H426"/>
    <mergeCell ref="B427:C427"/>
    <mergeCell ref="G427:H427"/>
    <mergeCell ref="G428:H428"/>
    <mergeCell ref="F429:G429"/>
    <mergeCell ref="H429:I429"/>
    <mergeCell ref="G422:H422"/>
    <mergeCell ref="F423:G423"/>
    <mergeCell ref="H423:I423"/>
    <mergeCell ref="A424:B424"/>
    <mergeCell ref="D424:H424"/>
    <mergeCell ref="B425:C425"/>
    <mergeCell ref="G425:H425"/>
    <mergeCell ref="B419:C419"/>
    <mergeCell ref="G419:H419"/>
    <mergeCell ref="B420:C420"/>
    <mergeCell ref="G420:H420"/>
    <mergeCell ref="B421:C421"/>
    <mergeCell ref="G421:H421"/>
    <mergeCell ref="B415:C415"/>
    <mergeCell ref="G415:H415"/>
    <mergeCell ref="G416:H416"/>
    <mergeCell ref="F417:G417"/>
    <mergeCell ref="H417:I417"/>
    <mergeCell ref="A418:B418"/>
    <mergeCell ref="D418:H418"/>
    <mergeCell ref="A412:B412"/>
    <mergeCell ref="D412:H412"/>
    <mergeCell ref="B413:C413"/>
    <mergeCell ref="G413:H413"/>
    <mergeCell ref="B414:C414"/>
    <mergeCell ref="G414:H414"/>
    <mergeCell ref="B408:C408"/>
    <mergeCell ref="G408:H408"/>
    <mergeCell ref="B409:C409"/>
    <mergeCell ref="G409:H409"/>
    <mergeCell ref="G410:H410"/>
    <mergeCell ref="F411:G411"/>
    <mergeCell ref="H411:I411"/>
    <mergeCell ref="G404:H404"/>
    <mergeCell ref="F405:G405"/>
    <mergeCell ref="H405:I405"/>
    <mergeCell ref="A406:B406"/>
    <mergeCell ref="D406:H406"/>
    <mergeCell ref="B407:C407"/>
    <mergeCell ref="G407:H407"/>
    <mergeCell ref="B401:C401"/>
    <mergeCell ref="G401:H401"/>
    <mergeCell ref="B402:C402"/>
    <mergeCell ref="G402:H402"/>
    <mergeCell ref="B403:C403"/>
    <mergeCell ref="G403:H403"/>
    <mergeCell ref="G397:H397"/>
    <mergeCell ref="F398:G398"/>
    <mergeCell ref="H398:I398"/>
    <mergeCell ref="D399:H399"/>
    <mergeCell ref="A400:B400"/>
    <mergeCell ref="D400:H400"/>
    <mergeCell ref="B394:C394"/>
    <mergeCell ref="G394:H394"/>
    <mergeCell ref="B395:C395"/>
    <mergeCell ref="G395:H395"/>
    <mergeCell ref="B396:C396"/>
    <mergeCell ref="G396:H396"/>
    <mergeCell ref="B390:C390"/>
    <mergeCell ref="G390:H390"/>
    <mergeCell ref="G391:H391"/>
    <mergeCell ref="F392:G392"/>
    <mergeCell ref="H392:I392"/>
    <mergeCell ref="A393:B393"/>
    <mergeCell ref="D393:H393"/>
    <mergeCell ref="B387:C387"/>
    <mergeCell ref="G387:H387"/>
    <mergeCell ref="B388:C388"/>
    <mergeCell ref="G388:H388"/>
    <mergeCell ref="B389:C389"/>
    <mergeCell ref="G389:H389"/>
    <mergeCell ref="B384:C384"/>
    <mergeCell ref="G384:H384"/>
    <mergeCell ref="B385:C385"/>
    <mergeCell ref="G385:H385"/>
    <mergeCell ref="B386:C386"/>
    <mergeCell ref="G386:H386"/>
    <mergeCell ref="B381:C381"/>
    <mergeCell ref="G381:H381"/>
    <mergeCell ref="B382:C382"/>
    <mergeCell ref="G382:H382"/>
    <mergeCell ref="B383:C383"/>
    <mergeCell ref="G383:H383"/>
    <mergeCell ref="B377:C377"/>
    <mergeCell ref="G377:H377"/>
    <mergeCell ref="G378:H378"/>
    <mergeCell ref="F379:G379"/>
    <mergeCell ref="H379:I379"/>
    <mergeCell ref="A380:B380"/>
    <mergeCell ref="D380:H380"/>
    <mergeCell ref="B374:C374"/>
    <mergeCell ref="G374:H374"/>
    <mergeCell ref="B375:C375"/>
    <mergeCell ref="G375:H375"/>
    <mergeCell ref="B376:C376"/>
    <mergeCell ref="G376:H376"/>
    <mergeCell ref="A371:B371"/>
    <mergeCell ref="D371:H371"/>
    <mergeCell ref="B372:C372"/>
    <mergeCell ref="G372:H372"/>
    <mergeCell ref="B373:C373"/>
    <mergeCell ref="G373:H373"/>
    <mergeCell ref="B367:C367"/>
    <mergeCell ref="G367:H367"/>
    <mergeCell ref="B368:C368"/>
    <mergeCell ref="G368:H368"/>
    <mergeCell ref="G369:H369"/>
    <mergeCell ref="F370:G370"/>
    <mergeCell ref="H370:I370"/>
    <mergeCell ref="B364:C364"/>
    <mergeCell ref="G364:H364"/>
    <mergeCell ref="B365:C365"/>
    <mergeCell ref="G365:H365"/>
    <mergeCell ref="B366:C366"/>
    <mergeCell ref="G366:H366"/>
    <mergeCell ref="D360:H360"/>
    <mergeCell ref="A361:B361"/>
    <mergeCell ref="D361:H361"/>
    <mergeCell ref="B362:C362"/>
    <mergeCell ref="G362:H362"/>
    <mergeCell ref="B363:C363"/>
    <mergeCell ref="G363:H363"/>
    <mergeCell ref="B356:C356"/>
    <mergeCell ref="G356:H356"/>
    <mergeCell ref="B357:C357"/>
    <mergeCell ref="G357:H357"/>
    <mergeCell ref="G358:H358"/>
    <mergeCell ref="F359:G359"/>
    <mergeCell ref="H359:I359"/>
    <mergeCell ref="G352:H352"/>
    <mergeCell ref="F353:G353"/>
    <mergeCell ref="H353:I353"/>
    <mergeCell ref="A354:B354"/>
    <mergeCell ref="D354:H354"/>
    <mergeCell ref="B355:C355"/>
    <mergeCell ref="G355:H355"/>
    <mergeCell ref="B349:C349"/>
    <mergeCell ref="G349:H349"/>
    <mergeCell ref="B350:C350"/>
    <mergeCell ref="G350:H350"/>
    <mergeCell ref="B351:C351"/>
    <mergeCell ref="G351:H351"/>
    <mergeCell ref="G345:H345"/>
    <mergeCell ref="F346:G346"/>
    <mergeCell ref="H346:I346"/>
    <mergeCell ref="A347:B347"/>
    <mergeCell ref="D347:H347"/>
    <mergeCell ref="B348:C348"/>
    <mergeCell ref="G348:H348"/>
    <mergeCell ref="B342:C342"/>
    <mergeCell ref="G342:H342"/>
    <mergeCell ref="B343:C343"/>
    <mergeCell ref="G343:H343"/>
    <mergeCell ref="B344:C344"/>
    <mergeCell ref="G344:H344"/>
    <mergeCell ref="B338:C338"/>
    <mergeCell ref="G338:H338"/>
    <mergeCell ref="G339:H339"/>
    <mergeCell ref="F340:G340"/>
    <mergeCell ref="H340:I340"/>
    <mergeCell ref="A341:B341"/>
    <mergeCell ref="D341:H341"/>
    <mergeCell ref="A335:B335"/>
    <mergeCell ref="D335:H335"/>
    <mergeCell ref="B336:C336"/>
    <mergeCell ref="G336:H336"/>
    <mergeCell ref="B337:C337"/>
    <mergeCell ref="G337:H337"/>
    <mergeCell ref="B331:C331"/>
    <mergeCell ref="G331:H331"/>
    <mergeCell ref="B332:C332"/>
    <mergeCell ref="G332:H332"/>
    <mergeCell ref="G333:H333"/>
    <mergeCell ref="F334:G334"/>
    <mergeCell ref="H334:I334"/>
    <mergeCell ref="B328:C328"/>
    <mergeCell ref="G328:H328"/>
    <mergeCell ref="B329:C329"/>
    <mergeCell ref="G329:H329"/>
    <mergeCell ref="B330:C330"/>
    <mergeCell ref="G330:H330"/>
    <mergeCell ref="B325:C325"/>
    <mergeCell ref="G325:H325"/>
    <mergeCell ref="B326:C326"/>
    <mergeCell ref="G326:H326"/>
    <mergeCell ref="B327:C327"/>
    <mergeCell ref="G327:H327"/>
    <mergeCell ref="D321:H321"/>
    <mergeCell ref="D322:H322"/>
    <mergeCell ref="A323:B323"/>
    <mergeCell ref="D323:H323"/>
    <mergeCell ref="B324:C324"/>
    <mergeCell ref="G324:H324"/>
    <mergeCell ref="B317:C317"/>
    <mergeCell ref="G317:H317"/>
    <mergeCell ref="B318:C318"/>
    <mergeCell ref="G318:H318"/>
    <mergeCell ref="G319:H319"/>
    <mergeCell ref="F320:G320"/>
    <mergeCell ref="H320:I320"/>
    <mergeCell ref="B314:C314"/>
    <mergeCell ref="G314:H314"/>
    <mergeCell ref="B315:C315"/>
    <mergeCell ref="G315:H315"/>
    <mergeCell ref="B316:C316"/>
    <mergeCell ref="G316:H316"/>
    <mergeCell ref="B310:C310"/>
    <mergeCell ref="G310:H310"/>
    <mergeCell ref="G311:H311"/>
    <mergeCell ref="F312:G312"/>
    <mergeCell ref="H312:I312"/>
    <mergeCell ref="A313:B313"/>
    <mergeCell ref="D313:H313"/>
    <mergeCell ref="B307:C307"/>
    <mergeCell ref="G307:H307"/>
    <mergeCell ref="B308:C308"/>
    <mergeCell ref="G308:H308"/>
    <mergeCell ref="B309:C309"/>
    <mergeCell ref="G309:H309"/>
    <mergeCell ref="G303:H303"/>
    <mergeCell ref="F304:G304"/>
    <mergeCell ref="H304:I304"/>
    <mergeCell ref="A305:B305"/>
    <mergeCell ref="D305:H305"/>
    <mergeCell ref="B306:C306"/>
    <mergeCell ref="G306:H306"/>
    <mergeCell ref="B300:C300"/>
    <mergeCell ref="G300:H300"/>
    <mergeCell ref="B301:C301"/>
    <mergeCell ref="G301:H301"/>
    <mergeCell ref="B302:C302"/>
    <mergeCell ref="G302:H302"/>
    <mergeCell ref="G296:H296"/>
    <mergeCell ref="F297:G297"/>
    <mergeCell ref="H297:I297"/>
    <mergeCell ref="A298:B298"/>
    <mergeCell ref="D298:H298"/>
    <mergeCell ref="B299:C299"/>
    <mergeCell ref="G299:H299"/>
    <mergeCell ref="B293:C293"/>
    <mergeCell ref="G293:H293"/>
    <mergeCell ref="B294:C294"/>
    <mergeCell ref="G294:H294"/>
    <mergeCell ref="B295:C295"/>
    <mergeCell ref="G295:H295"/>
    <mergeCell ref="G289:H289"/>
    <mergeCell ref="F290:G290"/>
    <mergeCell ref="H290:I290"/>
    <mergeCell ref="A291:B291"/>
    <mergeCell ref="D291:H291"/>
    <mergeCell ref="B292:C292"/>
    <mergeCell ref="G292:H292"/>
    <mergeCell ref="B286:C286"/>
    <mergeCell ref="G286:H286"/>
    <mergeCell ref="B287:C287"/>
    <mergeCell ref="G287:H287"/>
    <mergeCell ref="B288:C288"/>
    <mergeCell ref="G288:H288"/>
    <mergeCell ref="D282:H282"/>
    <mergeCell ref="A283:B283"/>
    <mergeCell ref="D283:H283"/>
    <mergeCell ref="B284:C284"/>
    <mergeCell ref="G284:H284"/>
    <mergeCell ref="B285:C285"/>
    <mergeCell ref="G285:H285"/>
    <mergeCell ref="B278:C278"/>
    <mergeCell ref="G278:H278"/>
    <mergeCell ref="B279:C279"/>
    <mergeCell ref="G279:H279"/>
    <mergeCell ref="G280:H280"/>
    <mergeCell ref="F281:G281"/>
    <mergeCell ref="H281:I281"/>
    <mergeCell ref="B275:C275"/>
    <mergeCell ref="G275:H275"/>
    <mergeCell ref="B276:C276"/>
    <mergeCell ref="G276:H276"/>
    <mergeCell ref="B277:C277"/>
    <mergeCell ref="G277:H277"/>
    <mergeCell ref="B271:C271"/>
    <mergeCell ref="G271:H271"/>
    <mergeCell ref="G272:H272"/>
    <mergeCell ref="F273:G273"/>
    <mergeCell ref="H273:I273"/>
    <mergeCell ref="A274:B274"/>
    <mergeCell ref="D274:H274"/>
    <mergeCell ref="B268:C268"/>
    <mergeCell ref="G268:H268"/>
    <mergeCell ref="B269:C269"/>
    <mergeCell ref="G269:H269"/>
    <mergeCell ref="B270:C270"/>
    <mergeCell ref="G270:H270"/>
    <mergeCell ref="G264:H264"/>
    <mergeCell ref="F265:G265"/>
    <mergeCell ref="H265:I265"/>
    <mergeCell ref="A266:B266"/>
    <mergeCell ref="D266:H266"/>
    <mergeCell ref="B267:C267"/>
    <mergeCell ref="G267:H267"/>
    <mergeCell ref="B261:C261"/>
    <mergeCell ref="G261:H261"/>
    <mergeCell ref="B262:C262"/>
    <mergeCell ref="G262:H262"/>
    <mergeCell ref="B263:C263"/>
    <mergeCell ref="G263:H263"/>
    <mergeCell ref="A258:B258"/>
    <mergeCell ref="D258:H258"/>
    <mergeCell ref="B259:C259"/>
    <mergeCell ref="G259:H259"/>
    <mergeCell ref="B260:C260"/>
    <mergeCell ref="G260:H260"/>
    <mergeCell ref="B254:C254"/>
    <mergeCell ref="G254:H254"/>
    <mergeCell ref="B255:C255"/>
    <mergeCell ref="G255:H255"/>
    <mergeCell ref="G256:H256"/>
    <mergeCell ref="F257:G257"/>
    <mergeCell ref="H257:I257"/>
    <mergeCell ref="G250:H250"/>
    <mergeCell ref="F251:G251"/>
    <mergeCell ref="H251:I251"/>
    <mergeCell ref="A252:B252"/>
    <mergeCell ref="D252:H252"/>
    <mergeCell ref="B253:C253"/>
    <mergeCell ref="G253:H253"/>
    <mergeCell ref="B247:C247"/>
    <mergeCell ref="G247:H247"/>
    <mergeCell ref="B248:C248"/>
    <mergeCell ref="G248:H248"/>
    <mergeCell ref="B249:C249"/>
    <mergeCell ref="G249:H249"/>
    <mergeCell ref="B243:C243"/>
    <mergeCell ref="G243:H243"/>
    <mergeCell ref="G244:H244"/>
    <mergeCell ref="F245:G245"/>
    <mergeCell ref="H245:I245"/>
    <mergeCell ref="A246:B246"/>
    <mergeCell ref="D246:H246"/>
    <mergeCell ref="A240:B240"/>
    <mergeCell ref="D240:H240"/>
    <mergeCell ref="B241:C241"/>
    <mergeCell ref="G241:H241"/>
    <mergeCell ref="B242:C242"/>
    <mergeCell ref="G242:H242"/>
    <mergeCell ref="B236:C236"/>
    <mergeCell ref="G236:H236"/>
    <mergeCell ref="G237:H237"/>
    <mergeCell ref="F238:G238"/>
    <mergeCell ref="H238:I238"/>
    <mergeCell ref="D239:H239"/>
    <mergeCell ref="B233:C233"/>
    <mergeCell ref="G233:H233"/>
    <mergeCell ref="B234:C234"/>
    <mergeCell ref="G234:H234"/>
    <mergeCell ref="B235:C235"/>
    <mergeCell ref="G235:H235"/>
    <mergeCell ref="B230:C230"/>
    <mergeCell ref="G230:H230"/>
    <mergeCell ref="B231:C231"/>
    <mergeCell ref="G231:H231"/>
    <mergeCell ref="B232:C232"/>
    <mergeCell ref="G232:H232"/>
    <mergeCell ref="G226:H226"/>
    <mergeCell ref="F227:G227"/>
    <mergeCell ref="H227:I227"/>
    <mergeCell ref="A228:B228"/>
    <mergeCell ref="D228:H228"/>
    <mergeCell ref="B229:C229"/>
    <mergeCell ref="G229:H229"/>
    <mergeCell ref="B223:C223"/>
    <mergeCell ref="G223:H223"/>
    <mergeCell ref="B224:C224"/>
    <mergeCell ref="G224:H224"/>
    <mergeCell ref="B225:C225"/>
    <mergeCell ref="G225:H225"/>
    <mergeCell ref="B220:C220"/>
    <mergeCell ref="G220:H220"/>
    <mergeCell ref="B221:C221"/>
    <mergeCell ref="G221:H221"/>
    <mergeCell ref="B222:C222"/>
    <mergeCell ref="G222:H222"/>
    <mergeCell ref="A217:B217"/>
    <mergeCell ref="D217:H217"/>
    <mergeCell ref="B218:C218"/>
    <mergeCell ref="G218:H218"/>
    <mergeCell ref="B219:C219"/>
    <mergeCell ref="G219:H219"/>
    <mergeCell ref="B213:C213"/>
    <mergeCell ref="G213:H213"/>
    <mergeCell ref="B214:C214"/>
    <mergeCell ref="G214:H214"/>
    <mergeCell ref="G215:H215"/>
    <mergeCell ref="F216:G216"/>
    <mergeCell ref="H216:I216"/>
    <mergeCell ref="D209:H209"/>
    <mergeCell ref="A210:B210"/>
    <mergeCell ref="D210:H210"/>
    <mergeCell ref="B211:C211"/>
    <mergeCell ref="G211:H211"/>
    <mergeCell ref="B212:C212"/>
    <mergeCell ref="G212:H212"/>
    <mergeCell ref="B205:C205"/>
    <mergeCell ref="G205:H205"/>
    <mergeCell ref="B206:C206"/>
    <mergeCell ref="G206:H206"/>
    <mergeCell ref="G207:H207"/>
    <mergeCell ref="F208:G208"/>
    <mergeCell ref="H208:I208"/>
    <mergeCell ref="B202:C202"/>
    <mergeCell ref="G202:H202"/>
    <mergeCell ref="B203:C203"/>
    <mergeCell ref="G203:H203"/>
    <mergeCell ref="B204:C204"/>
    <mergeCell ref="G204:H204"/>
    <mergeCell ref="A199:B199"/>
    <mergeCell ref="D199:H199"/>
    <mergeCell ref="B200:C200"/>
    <mergeCell ref="G200:H200"/>
    <mergeCell ref="B201:C201"/>
    <mergeCell ref="G201:H201"/>
    <mergeCell ref="B195:C195"/>
    <mergeCell ref="G195:H195"/>
    <mergeCell ref="B196:C196"/>
    <mergeCell ref="G196:H196"/>
    <mergeCell ref="G197:H197"/>
    <mergeCell ref="F198:G198"/>
    <mergeCell ref="H198:I198"/>
    <mergeCell ref="D191:H191"/>
    <mergeCell ref="A192:B192"/>
    <mergeCell ref="D192:H192"/>
    <mergeCell ref="B193:C193"/>
    <mergeCell ref="G193:H193"/>
    <mergeCell ref="B194:C194"/>
    <mergeCell ref="G194:H194"/>
    <mergeCell ref="B187:C187"/>
    <mergeCell ref="G187:H187"/>
    <mergeCell ref="B188:C188"/>
    <mergeCell ref="G188:H188"/>
    <mergeCell ref="G189:H189"/>
    <mergeCell ref="F190:G190"/>
    <mergeCell ref="H190:I190"/>
    <mergeCell ref="B184:C184"/>
    <mergeCell ref="G184:H184"/>
    <mergeCell ref="B185:C185"/>
    <mergeCell ref="G185:H185"/>
    <mergeCell ref="B186:C186"/>
    <mergeCell ref="G186:H186"/>
    <mergeCell ref="B181:C181"/>
    <mergeCell ref="G181:H181"/>
    <mergeCell ref="B182:C182"/>
    <mergeCell ref="G182:H182"/>
    <mergeCell ref="B183:C183"/>
    <mergeCell ref="G183:H183"/>
    <mergeCell ref="G177:H177"/>
    <mergeCell ref="F178:G178"/>
    <mergeCell ref="H178:I178"/>
    <mergeCell ref="D179:H179"/>
    <mergeCell ref="A180:B180"/>
    <mergeCell ref="D180:H180"/>
    <mergeCell ref="B174:C174"/>
    <mergeCell ref="G174:H174"/>
    <mergeCell ref="B175:C175"/>
    <mergeCell ref="G175:H175"/>
    <mergeCell ref="B176:C176"/>
    <mergeCell ref="G176:H176"/>
    <mergeCell ref="A171:B171"/>
    <mergeCell ref="D171:H171"/>
    <mergeCell ref="B172:C172"/>
    <mergeCell ref="G172:H172"/>
    <mergeCell ref="B173:C173"/>
    <mergeCell ref="G173:H173"/>
    <mergeCell ref="B167:C167"/>
    <mergeCell ref="G167:H167"/>
    <mergeCell ref="B168:C168"/>
    <mergeCell ref="G168:H168"/>
    <mergeCell ref="G169:H169"/>
    <mergeCell ref="F170:G170"/>
    <mergeCell ref="H170:I170"/>
    <mergeCell ref="B164:C164"/>
    <mergeCell ref="G164:H164"/>
    <mergeCell ref="B165:C165"/>
    <mergeCell ref="G165:H165"/>
    <mergeCell ref="B166:C166"/>
    <mergeCell ref="G166:H166"/>
    <mergeCell ref="D160:H160"/>
    <mergeCell ref="A161:B161"/>
    <mergeCell ref="D161:H161"/>
    <mergeCell ref="B162:C162"/>
    <mergeCell ref="G162:H162"/>
    <mergeCell ref="B163:C163"/>
    <mergeCell ref="G163:H163"/>
    <mergeCell ref="B156:C156"/>
    <mergeCell ref="G156:H156"/>
    <mergeCell ref="B157:C157"/>
    <mergeCell ref="G157:H157"/>
    <mergeCell ref="G158:H158"/>
    <mergeCell ref="F159:G159"/>
    <mergeCell ref="H159:I159"/>
    <mergeCell ref="B153:C153"/>
    <mergeCell ref="G153:H153"/>
    <mergeCell ref="B154:C154"/>
    <mergeCell ref="G154:H154"/>
    <mergeCell ref="B155:C155"/>
    <mergeCell ref="G155:H155"/>
    <mergeCell ref="B149:C149"/>
    <mergeCell ref="G149:H149"/>
    <mergeCell ref="G150:H150"/>
    <mergeCell ref="F151:G151"/>
    <mergeCell ref="H151:I151"/>
    <mergeCell ref="A152:B152"/>
    <mergeCell ref="D152:H152"/>
    <mergeCell ref="B146:C146"/>
    <mergeCell ref="G146:H146"/>
    <mergeCell ref="B147:C147"/>
    <mergeCell ref="G147:H147"/>
    <mergeCell ref="B148:C148"/>
    <mergeCell ref="G148:H148"/>
    <mergeCell ref="G142:H142"/>
    <mergeCell ref="F143:G143"/>
    <mergeCell ref="H143:I143"/>
    <mergeCell ref="A144:B144"/>
    <mergeCell ref="D144:H144"/>
    <mergeCell ref="B145:C145"/>
    <mergeCell ref="G145:H145"/>
    <mergeCell ref="B139:C139"/>
    <mergeCell ref="G139:H139"/>
    <mergeCell ref="B140:C140"/>
    <mergeCell ref="G140:H140"/>
    <mergeCell ref="B141:C141"/>
    <mergeCell ref="G141:H141"/>
    <mergeCell ref="A136:B136"/>
    <mergeCell ref="D136:H136"/>
    <mergeCell ref="B137:C137"/>
    <mergeCell ref="G137:H137"/>
    <mergeCell ref="B138:C138"/>
    <mergeCell ref="G138:H138"/>
    <mergeCell ref="B132:C132"/>
    <mergeCell ref="G132:H132"/>
    <mergeCell ref="B133:C133"/>
    <mergeCell ref="G133:H133"/>
    <mergeCell ref="G134:H134"/>
    <mergeCell ref="F135:G135"/>
    <mergeCell ref="H135:I135"/>
    <mergeCell ref="B129:C129"/>
    <mergeCell ref="G129:H129"/>
    <mergeCell ref="B130:C130"/>
    <mergeCell ref="G130:H130"/>
    <mergeCell ref="B131:C131"/>
    <mergeCell ref="G131:H131"/>
    <mergeCell ref="G124:H124"/>
    <mergeCell ref="F125:G125"/>
    <mergeCell ref="H125:I125"/>
    <mergeCell ref="D126:H126"/>
    <mergeCell ref="D127:H127"/>
    <mergeCell ref="A128:B128"/>
    <mergeCell ref="D128:H128"/>
    <mergeCell ref="B121:C121"/>
    <mergeCell ref="G121:H121"/>
    <mergeCell ref="B122:C122"/>
    <mergeCell ref="G122:H122"/>
    <mergeCell ref="B123:C123"/>
    <mergeCell ref="G123:H123"/>
    <mergeCell ref="G117:H117"/>
    <mergeCell ref="F118:G118"/>
    <mergeCell ref="H118:I118"/>
    <mergeCell ref="A119:B119"/>
    <mergeCell ref="D119:H119"/>
    <mergeCell ref="B120:C120"/>
    <mergeCell ref="G120:H120"/>
    <mergeCell ref="B114:C114"/>
    <mergeCell ref="G114:H114"/>
    <mergeCell ref="B115:C115"/>
    <mergeCell ref="G115:H115"/>
    <mergeCell ref="B116:C116"/>
    <mergeCell ref="G116:H116"/>
    <mergeCell ref="D110:H110"/>
    <mergeCell ref="D111:H111"/>
    <mergeCell ref="A112:B112"/>
    <mergeCell ref="D112:H112"/>
    <mergeCell ref="B113:C113"/>
    <mergeCell ref="G113:H113"/>
    <mergeCell ref="B106:C106"/>
    <mergeCell ref="G106:H106"/>
    <mergeCell ref="B107:C107"/>
    <mergeCell ref="G107:H107"/>
    <mergeCell ref="G108:H108"/>
    <mergeCell ref="F109:G109"/>
    <mergeCell ref="H109:I109"/>
    <mergeCell ref="A103:B103"/>
    <mergeCell ref="D103:H103"/>
    <mergeCell ref="B104:C104"/>
    <mergeCell ref="G104:H104"/>
    <mergeCell ref="B105:C105"/>
    <mergeCell ref="G105:H105"/>
    <mergeCell ref="B99:C99"/>
    <mergeCell ref="G99:H99"/>
    <mergeCell ref="G100:H100"/>
    <mergeCell ref="F101:G101"/>
    <mergeCell ref="H101:I101"/>
    <mergeCell ref="D102:H102"/>
    <mergeCell ref="B96:C96"/>
    <mergeCell ref="G96:H96"/>
    <mergeCell ref="B97:C97"/>
    <mergeCell ref="G97:H97"/>
    <mergeCell ref="B98:C98"/>
    <mergeCell ref="G98:H98"/>
    <mergeCell ref="B92:C92"/>
    <mergeCell ref="G92:H92"/>
    <mergeCell ref="G93:H93"/>
    <mergeCell ref="F94:G94"/>
    <mergeCell ref="H94:I94"/>
    <mergeCell ref="A95:B95"/>
    <mergeCell ref="D95:H95"/>
    <mergeCell ref="B89:C89"/>
    <mergeCell ref="G89:H89"/>
    <mergeCell ref="B90:C90"/>
    <mergeCell ref="G90:H90"/>
    <mergeCell ref="B91:C91"/>
    <mergeCell ref="G91:H91"/>
    <mergeCell ref="D85:H85"/>
    <mergeCell ref="D86:H86"/>
    <mergeCell ref="A87:B87"/>
    <mergeCell ref="D87:H87"/>
    <mergeCell ref="B88:C88"/>
    <mergeCell ref="G88:H88"/>
    <mergeCell ref="B81:C81"/>
    <mergeCell ref="G81:H81"/>
    <mergeCell ref="B82:C82"/>
    <mergeCell ref="G82:H82"/>
    <mergeCell ref="G83:H83"/>
    <mergeCell ref="F84:G84"/>
    <mergeCell ref="H84:I84"/>
    <mergeCell ref="G77:H77"/>
    <mergeCell ref="F78:G78"/>
    <mergeCell ref="H78:I78"/>
    <mergeCell ref="A79:B79"/>
    <mergeCell ref="D79:H79"/>
    <mergeCell ref="B80:C80"/>
    <mergeCell ref="G80:H80"/>
    <mergeCell ref="B74:C74"/>
    <mergeCell ref="G74:H74"/>
    <mergeCell ref="B75:C75"/>
    <mergeCell ref="G75:H75"/>
    <mergeCell ref="B76:C76"/>
    <mergeCell ref="G76:H76"/>
    <mergeCell ref="F71:G71"/>
    <mergeCell ref="H71:I71"/>
    <mergeCell ref="A72:B72"/>
    <mergeCell ref="D72:H72"/>
    <mergeCell ref="B73:C73"/>
    <mergeCell ref="G73:H73"/>
    <mergeCell ref="D67:H67"/>
    <mergeCell ref="A68:B68"/>
    <mergeCell ref="D68:H68"/>
    <mergeCell ref="B69:C69"/>
    <mergeCell ref="G69:H69"/>
    <mergeCell ref="G70:H70"/>
    <mergeCell ref="B63:C63"/>
    <mergeCell ref="G63:H63"/>
    <mergeCell ref="B64:C64"/>
    <mergeCell ref="G64:H64"/>
    <mergeCell ref="G65:H65"/>
    <mergeCell ref="F66:G66"/>
    <mergeCell ref="H66:I66"/>
    <mergeCell ref="B60:C60"/>
    <mergeCell ref="G60:H60"/>
    <mergeCell ref="B61:C61"/>
    <mergeCell ref="G61:H61"/>
    <mergeCell ref="B62:C62"/>
    <mergeCell ref="G62:H62"/>
    <mergeCell ref="B56:C56"/>
    <mergeCell ref="G56:H56"/>
    <mergeCell ref="G57:H57"/>
    <mergeCell ref="F58:G58"/>
    <mergeCell ref="H58:I58"/>
    <mergeCell ref="A59:B59"/>
    <mergeCell ref="D59:H59"/>
    <mergeCell ref="B53:C53"/>
    <mergeCell ref="G53:H53"/>
    <mergeCell ref="B54:C54"/>
    <mergeCell ref="G54:H54"/>
    <mergeCell ref="B55:C55"/>
    <mergeCell ref="G55:H55"/>
    <mergeCell ref="B50:C50"/>
    <mergeCell ref="G50:H50"/>
    <mergeCell ref="B51:C51"/>
    <mergeCell ref="G51:H51"/>
    <mergeCell ref="B52:C52"/>
    <mergeCell ref="G52:H52"/>
    <mergeCell ref="B47:C47"/>
    <mergeCell ref="G47:H47"/>
    <mergeCell ref="B48:C48"/>
    <mergeCell ref="G48:H48"/>
    <mergeCell ref="B49:C49"/>
    <mergeCell ref="G49:H49"/>
    <mergeCell ref="B44:C44"/>
    <mergeCell ref="G44:H44"/>
    <mergeCell ref="B45:C45"/>
    <mergeCell ref="G45:H45"/>
    <mergeCell ref="B46:C46"/>
    <mergeCell ref="G46:H46"/>
    <mergeCell ref="A41:B41"/>
    <mergeCell ref="D41:H41"/>
    <mergeCell ref="B42:C42"/>
    <mergeCell ref="G42:H42"/>
    <mergeCell ref="B43:C43"/>
    <mergeCell ref="G43:H43"/>
    <mergeCell ref="B37:C37"/>
    <mergeCell ref="G37:H37"/>
    <mergeCell ref="B38:C38"/>
    <mergeCell ref="G38:H38"/>
    <mergeCell ref="G39:H39"/>
    <mergeCell ref="F40:G40"/>
    <mergeCell ref="H40:I40"/>
    <mergeCell ref="B34:C34"/>
    <mergeCell ref="G34:H34"/>
    <mergeCell ref="B35:C35"/>
    <mergeCell ref="G35:H35"/>
    <mergeCell ref="B36:C36"/>
    <mergeCell ref="G36:H36"/>
    <mergeCell ref="A31:B31"/>
    <mergeCell ref="D31:H31"/>
    <mergeCell ref="B32:C32"/>
    <mergeCell ref="G32:H32"/>
    <mergeCell ref="B33:C33"/>
    <mergeCell ref="G33:H33"/>
    <mergeCell ref="B27:C27"/>
    <mergeCell ref="G27:H27"/>
    <mergeCell ref="B28:C28"/>
    <mergeCell ref="G28:H28"/>
    <mergeCell ref="G29:H29"/>
    <mergeCell ref="F30:G30"/>
    <mergeCell ref="H30:I30"/>
    <mergeCell ref="B24:C24"/>
    <mergeCell ref="G24:H24"/>
    <mergeCell ref="B25:C25"/>
    <mergeCell ref="G25:H25"/>
    <mergeCell ref="B26:C26"/>
    <mergeCell ref="G26:H26"/>
    <mergeCell ref="F22:G22"/>
    <mergeCell ref="H22:I22"/>
    <mergeCell ref="A23:B23"/>
    <mergeCell ref="D23:H23"/>
    <mergeCell ref="G16:H16"/>
    <mergeCell ref="F17:G17"/>
    <mergeCell ref="H17:I17"/>
    <mergeCell ref="D18:H18"/>
    <mergeCell ref="A19:B19"/>
    <mergeCell ref="D19:H19"/>
    <mergeCell ref="D12:H12"/>
    <mergeCell ref="A13:B13"/>
    <mergeCell ref="D13:H13"/>
    <mergeCell ref="B14:C14"/>
    <mergeCell ref="G14:H14"/>
    <mergeCell ref="B15:C15"/>
    <mergeCell ref="G15:H15"/>
    <mergeCell ref="B8:C8"/>
    <mergeCell ref="G8:H8"/>
    <mergeCell ref="B9:C9"/>
    <mergeCell ref="G9:H9"/>
    <mergeCell ref="G10:H10"/>
    <mergeCell ref="F11:G11"/>
    <mergeCell ref="H11:I11"/>
    <mergeCell ref="A1:I1"/>
    <mergeCell ref="D3:H3"/>
    <mergeCell ref="D5:H5"/>
    <mergeCell ref="A6:B6"/>
    <mergeCell ref="D6:H6"/>
    <mergeCell ref="B7:C7"/>
    <mergeCell ref="G7:H7"/>
    <mergeCell ref="B20:C20"/>
    <mergeCell ref="G20:H20"/>
    <mergeCell ref="G21:H21"/>
  </mergeCells>
  <pageMargins left="0.62007900000000005" right="0.472441" top="0.472441" bottom="0.472441" header="0" footer="0"/>
  <pageSetup paperSize="9" orientation="portrait" r:id="rId1"/>
  <rowBreaks count="21" manualBreakCount="21">
    <brk id="17" max="16383" man="1"/>
    <brk id="66" max="16383" man="1"/>
    <brk id="84" max="16383" man="1"/>
    <brk id="109" max="16383" man="1"/>
    <brk id="190" max="16383" man="1"/>
    <brk id="208" max="16383" man="1"/>
    <brk id="238" max="16383" man="1"/>
    <brk id="281" max="16383" man="1"/>
    <brk id="320" max="16383" man="1"/>
    <brk id="461" max="16383" man="1"/>
    <brk id="757" max="16383" man="1"/>
    <brk id="809" max="16383" man="1"/>
    <brk id="1130" max="16383" man="1"/>
    <brk id="1275" max="16383" man="1"/>
    <brk id="1330" max="16383" man="1"/>
    <brk id="1344" max="16383" man="1"/>
    <brk id="1443" max="16383" man="1"/>
    <brk id="1473" max="16383" man="1"/>
    <brk id="1508" max="16383" man="1"/>
    <brk id="1522" max="16383" man="1"/>
    <brk id="16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PREFEITURA</vt:lpstr>
      <vt:lpstr>PROPOSTA</vt:lpstr>
      <vt:lpstr>CRONOGRAMA FÍSICO FINANCEIRO</vt:lpstr>
      <vt:lpstr>BDI</vt:lpstr>
      <vt:lpstr>ENCARGOS</vt:lpstr>
      <vt:lpstr>COMPOSIÇÕES</vt:lpstr>
      <vt:lpstr>PREFEITURA!Titulos_de_impressao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2023-03-15T00:36:54Z</cp:lastPrinted>
  <dcterms:created xsi:type="dcterms:W3CDTF">2023-01-13T14:45:15Z</dcterms:created>
  <dcterms:modified xsi:type="dcterms:W3CDTF">2023-04-27T17:33:02Z</dcterms:modified>
</cp:coreProperties>
</file>