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\projetos\2025 - PROJETOS\"/>
    </mc:Choice>
  </mc:AlternateContent>
  <xr:revisionPtr revIDLastSave="0" documentId="13_ncr:1_{7C7CE86A-946B-435E-9E1B-CB9CBCD205DE}" xr6:coauthVersionLast="36" xr6:coauthVersionMax="36" xr10:uidLastSave="{00000000-0000-0000-0000-000000000000}"/>
  <bookViews>
    <workbookView xWindow="0" yWindow="0" windowWidth="25200" windowHeight="11475" xr2:uid="{25D58971-DB6F-4096-8F43-22672DA53C62}"/>
  </bookViews>
  <sheets>
    <sheet name="Planilha1" sheetId="1" r:id="rId1"/>
  </sheets>
  <externalReferences>
    <externalReference r:id="rId2"/>
  </externalReferences>
  <definedNames>
    <definedName name="BDI.Opcao" hidden="1">[1]DADOS!$F$18</definedName>
    <definedName name="BDI.TipoObra" hidden="1">[1]BDI!$A$138:$A$146</definedName>
    <definedName name="DESONERACAO" hidden="1">IF(OR(Import.Desoneracao="DESONERADO",Import.Desoneracao="SIM"),"SIM","NÃO")</definedName>
    <definedName name="Import.Desoneracao" hidden="1">OFFSET([1]DADOS!$G$18,0,-1)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22" i="1"/>
  <c r="A20" i="1"/>
  <c r="E17" i="1"/>
  <c r="I10" i="1"/>
  <c r="I9" i="1"/>
  <c r="I8" i="1"/>
  <c r="I7" i="1"/>
  <c r="I6" i="1"/>
  <c r="A9" i="1" l="1"/>
  <c r="A7" i="1"/>
  <c r="A6" i="1"/>
  <c r="A8" i="1"/>
</calcChain>
</file>

<file path=xl/sharedStrings.xml><?xml version="1.0" encoding="utf-8"?>
<sst xmlns="http://schemas.openxmlformats.org/spreadsheetml/2006/main" count="19" uniqueCount="19">
  <si>
    <t>BDI 1</t>
  </si>
  <si>
    <t>TIPO DE OBRA</t>
  </si>
  <si>
    <t>Estudos e Projetos, Planos e Gerenciamento e outros correlatos</t>
  </si>
  <si>
    <t>Itens</t>
  </si>
  <si>
    <t>Siglas</t>
  </si>
  <si>
    <t>% Adotado</t>
  </si>
  <si>
    <t>Tributos (impostos COFINS 3%, e  PIS 0,65%)</t>
  </si>
  <si>
    <t>CP</t>
  </si>
  <si>
    <t>Tributos (ISS, variável de acordo com o município)</t>
  </si>
  <si>
    <t>ISS</t>
  </si>
  <si>
    <t>Tributos (Contribuição Previdenciária sobre a Receita Bruta - 0% ou 4,5% - Desoneração)</t>
  </si>
  <si>
    <t>CPRB</t>
  </si>
  <si>
    <t>BDI SEM desoneração (Fórmula Acórdão TCU)</t>
  </si>
  <si>
    <t>BDI PAD</t>
  </si>
  <si>
    <t>BDI COM desoneração</t>
  </si>
  <si>
    <t>BDI DES</t>
  </si>
  <si>
    <t>Os valores de BDI foram calculados com o emprego da fórmula:</t>
  </si>
  <si>
    <t>BDI =</t>
  </si>
  <si>
    <t>(1-CP-ISS-CRPB)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</si>
</sst>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 &quot;* #,##0.00_);_(&quot;R$ &quot;* \(#,##0.00\);_(&quot;R$ &quot;* \-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i/>
      <u/>
      <sz val="12"/>
      <name val="Times New Roman"/>
      <family val="1"/>
    </font>
    <font>
      <u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22"/>
        <bgColor indexed="4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1" fillId="0" borderId="0" applyFill="0" applyBorder="0" applyAlignment="0" applyProtection="0"/>
  </cellStyleXfs>
  <cellXfs count="23">
    <xf numFmtId="0" fontId="0" fillId="0" borderId="0" xfId="0"/>
    <xf numFmtId="0" fontId="3" fillId="0" borderId="2" xfId="1" applyFont="1" applyBorder="1" applyAlignment="1" applyProtection="1">
      <alignment horizontal="center"/>
    </xf>
    <xf numFmtId="0" fontId="4" fillId="0" borderId="2" xfId="2" applyFont="1" applyBorder="1" applyAlignment="1" applyProtection="1">
      <alignment horizontal="left" vertical="top"/>
    </xf>
    <xf numFmtId="164" fontId="5" fillId="2" borderId="2" xfId="3" applyFont="1" applyFill="1" applyBorder="1" applyAlignment="1" applyProtection="1">
      <alignment horizontal="left"/>
      <protection locked="0"/>
    </xf>
    <xf numFmtId="0" fontId="6" fillId="0" borderId="2" xfId="1" applyFont="1" applyBorder="1" applyAlignment="1" applyProtection="1">
      <alignment horizontal="center" vertical="center"/>
    </xf>
    <xf numFmtId="4" fontId="6" fillId="0" borderId="2" xfId="1" applyNumberFormat="1" applyFont="1" applyFill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/>
    </xf>
    <xf numFmtId="10" fontId="8" fillId="4" borderId="2" xfId="1" applyNumberFormat="1" applyFont="1" applyFill="1" applyBorder="1" applyAlignment="1" applyProtection="1">
      <alignment horizontal="center" vertical="center"/>
      <protection locked="0"/>
    </xf>
    <xf numFmtId="10" fontId="8" fillId="0" borderId="2" xfId="1" applyNumberFormat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3" borderId="2" xfId="1" applyFont="1" applyFill="1" applyBorder="1" applyAlignment="1" applyProtection="1">
      <alignment horizontal="center" vertical="center" wrapText="1"/>
    </xf>
    <xf numFmtId="0" fontId="8" fillId="3" borderId="2" xfId="1" applyFont="1" applyFill="1" applyBorder="1" applyAlignment="1" applyProtection="1">
      <alignment horizontal="center" vertical="center" wrapText="1"/>
    </xf>
    <xf numFmtId="10" fontId="6" fillId="3" borderId="2" xfId="1" applyNumberFormat="1" applyFont="1" applyFill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top"/>
    </xf>
    <xf numFmtId="0" fontId="9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top"/>
    </xf>
    <xf numFmtId="0" fontId="11" fillId="0" borderId="0" xfId="1" applyFont="1" applyBorder="1" applyAlignment="1" applyProtection="1">
      <alignment horizontal="center" vertical="top"/>
    </xf>
    <xf numFmtId="0" fontId="5" fillId="0" borderId="1" xfId="1" applyFont="1" applyBorder="1" applyAlignment="1" applyProtection="1">
      <alignment horizontal="left" vertical="center" wrapText="1"/>
    </xf>
    <xf numFmtId="0" fontId="7" fillId="0" borderId="0" xfId="1" applyFont="1" applyProtection="1"/>
  </cellXfs>
  <cellStyles count="4">
    <cellStyle name="Moeda_Composicao BDI v2.1" xfId="3" xr:uid="{720D4DBF-76AB-404E-A122-A3A6589E9648}"/>
    <cellStyle name="Normal" xfId="0" builtinId="0"/>
    <cellStyle name="Normal 2" xfId="1" xr:uid="{EFE25B09-3732-42F4-9A6B-426B0AEAA21D}"/>
    <cellStyle name="Normal_FICHA DE VERIFICAÇÃO PRELIMINAR - Plano R" xfId="2" xr:uid="{93541361-0463-4FDA-A7AE-FBBF797FB9A8}"/>
  </cellStyles>
  <dxfs count="4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 style="thin">
          <color indexed="64"/>
        </top>
        <bottom/>
      </border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 style="thin">
          <color indexed="64"/>
        </top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me\Pictures\2-PLANILHA%20OR&#199;AMENTARIA%20PTS%20EDIT%20PTS%20(Reparado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/>
      <sheetData sheetId="1">
        <row r="18">
          <cell r="F18" t="str">
            <v>DESONERADO</v>
          </cell>
        </row>
      </sheetData>
      <sheetData sheetId="2"/>
      <sheetData sheetId="3">
        <row r="138">
          <cell r="A138" t="str">
            <v>(SELECIONAR)</v>
          </cell>
        </row>
        <row r="139">
          <cell r="A139" t="str">
            <v>Construção e Reforma de Edifícios</v>
          </cell>
        </row>
        <row r="140">
          <cell r="A140" t="str">
            <v>Construção de Praças Urbanas, Rodovias, Ferrovias e recapeamento e pavimentação de vias urbanas</v>
          </cell>
        </row>
        <row r="141">
          <cell r="A141" t="str">
            <v>Construção de Redes de Abastecimento de Água, Coleta de Esgoto</v>
          </cell>
        </row>
        <row r="142">
          <cell r="A142" t="str">
            <v>Construção e Manutenção de Estações e Redes de Distribuição de Energia Elétrica</v>
          </cell>
        </row>
        <row r="143">
          <cell r="A143" t="str">
            <v>Obras Portuárias, Marítimas e Fluviais</v>
          </cell>
        </row>
        <row r="144">
          <cell r="A144" t="str">
            <v>Fornecimento de Materiais e Equipamentos (aquisição indireta - em conjunto com licitação de obras)</v>
          </cell>
        </row>
        <row r="145">
          <cell r="A145" t="str">
            <v>Fornecimento de Materiais e Equipamentos (aquisição direta)</v>
          </cell>
        </row>
        <row r="146">
          <cell r="A146" t="str">
            <v>Estudos e Projetos, Planos e Gerenciamento e outros correlatos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DE330-CC1D-4B76-981A-7E59D72C9369}">
  <dimension ref="A1:J22"/>
  <sheetViews>
    <sheetView tabSelected="1" workbookViewId="0">
      <selection sqref="A1:J22"/>
    </sheetView>
  </sheetViews>
  <sheetFormatPr defaultRowHeight="15" x14ac:dyDescent="0.25"/>
  <sheetData>
    <row r="1" spans="1:1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0" x14ac:dyDescent="0.25">
      <c r="A4" s="4" t="s">
        <v>3</v>
      </c>
      <c r="B4" s="4"/>
      <c r="C4" s="4"/>
      <c r="D4" s="4"/>
      <c r="E4" s="4"/>
      <c r="F4" s="4"/>
      <c r="G4" s="4"/>
      <c r="H4" s="4"/>
      <c r="I4" s="4" t="s">
        <v>4</v>
      </c>
      <c r="J4" s="5" t="s">
        <v>5</v>
      </c>
    </row>
    <row r="5" spans="1:10" x14ac:dyDescent="0.25">
      <c r="A5" s="4"/>
      <c r="B5" s="4"/>
      <c r="C5" s="4"/>
      <c r="D5" s="4"/>
      <c r="E5" s="4"/>
      <c r="F5" s="4"/>
      <c r="G5" s="4"/>
      <c r="H5" s="4"/>
      <c r="I5" s="4"/>
      <c r="J5" s="5"/>
    </row>
    <row r="6" spans="1:10" x14ac:dyDescent="0.25">
      <c r="A6" s="6" t="str">
        <f>IF($J$15=$A$141,"Encargos Sociais incidentes sobre a mão de obra","Administração Central")</f>
        <v>Administração Central</v>
      </c>
      <c r="B6" s="6"/>
      <c r="C6" s="6"/>
      <c r="D6" s="6"/>
      <c r="E6" s="6"/>
      <c r="F6" s="6"/>
      <c r="G6" s="6"/>
      <c r="H6" s="6"/>
      <c r="I6" s="7" t="str">
        <f>IF($J3=$A$141,"K1","AC")</f>
        <v>K1</v>
      </c>
      <c r="J6" s="8">
        <v>0.03</v>
      </c>
    </row>
    <row r="7" spans="1:10" x14ac:dyDescent="0.25">
      <c r="A7" s="6" t="str">
        <f>IF($J$15=$A$141,"Administração Central da empresa ou consultoria - overhead","Seguro e Garantia")</f>
        <v>Seguro e Garantia</v>
      </c>
      <c r="B7" s="6"/>
      <c r="C7" s="6"/>
      <c r="D7" s="6"/>
      <c r="E7" s="6"/>
      <c r="F7" s="6"/>
      <c r="G7" s="6"/>
      <c r="H7" s="6"/>
      <c r="I7" s="7" t="str">
        <f>IF($J3=$A$141,"K2","SG")</f>
        <v>K2</v>
      </c>
      <c r="J7" s="8">
        <v>8.0000000000000002E-3</v>
      </c>
    </row>
    <row r="8" spans="1:10" x14ac:dyDescent="0.25">
      <c r="A8" s="6" t="str">
        <f>IF($J$15=$A$141,"","Risco")</f>
        <v>Risco</v>
      </c>
      <c r="B8" s="6"/>
      <c r="C8" s="6"/>
      <c r="D8" s="6"/>
      <c r="E8" s="6"/>
      <c r="F8" s="6"/>
      <c r="G8" s="6"/>
      <c r="H8" s="6"/>
      <c r="I8" s="7" t="str">
        <f>IF($J3=$A$141,"","R")</f>
        <v/>
      </c>
      <c r="J8" s="8"/>
    </row>
    <row r="9" spans="1:10" x14ac:dyDescent="0.25">
      <c r="A9" s="6" t="str">
        <f>IF($J$15=$A$141,"","Despesas Financeiras")</f>
        <v>Despesas Financeiras</v>
      </c>
      <c r="B9" s="6"/>
      <c r="C9" s="6"/>
      <c r="D9" s="6"/>
      <c r="E9" s="6"/>
      <c r="F9" s="6"/>
      <c r="G9" s="6"/>
      <c r="H9" s="6"/>
      <c r="I9" s="7" t="str">
        <f>IF($J3=$A$141,"","DF")</f>
        <v/>
      </c>
      <c r="J9" s="8"/>
    </row>
    <row r="10" spans="1:10" x14ac:dyDescent="0.25">
      <c r="A10" s="6" t="str">
        <f>IF($J$15=$A$141,"Margem bruta da empresa de consultoria","Lucro")</f>
        <v>Lucro</v>
      </c>
      <c r="B10" s="6"/>
      <c r="C10" s="6"/>
      <c r="D10" s="6"/>
      <c r="E10" s="6"/>
      <c r="F10" s="6"/>
      <c r="G10" s="6"/>
      <c r="H10" s="6"/>
      <c r="I10" s="7" t="str">
        <f>IF($J3=$A$141,"K3","L")</f>
        <v>K3</v>
      </c>
      <c r="J10" s="8">
        <v>4.5900000000000003E-2</v>
      </c>
    </row>
    <row r="11" spans="1:10" x14ac:dyDescent="0.25">
      <c r="A11" s="6" t="s">
        <v>6</v>
      </c>
      <c r="B11" s="6"/>
      <c r="C11" s="6"/>
      <c r="D11" s="6"/>
      <c r="E11" s="6"/>
      <c r="F11" s="6"/>
      <c r="G11" s="6"/>
      <c r="H11" s="6"/>
      <c r="I11" s="7" t="s">
        <v>7</v>
      </c>
      <c r="J11" s="8">
        <v>3.6499999999999998E-2</v>
      </c>
    </row>
    <row r="12" spans="1:10" x14ac:dyDescent="0.25">
      <c r="A12" s="6" t="s">
        <v>8</v>
      </c>
      <c r="B12" s="6"/>
      <c r="C12" s="6"/>
      <c r="D12" s="6"/>
      <c r="E12" s="6"/>
      <c r="F12" s="6"/>
      <c r="G12" s="6"/>
      <c r="H12" s="6"/>
      <c r="I12" s="7" t="s">
        <v>9</v>
      </c>
      <c r="J12" s="9">
        <v>0.05</v>
      </c>
    </row>
    <row r="13" spans="1:10" x14ac:dyDescent="0.25">
      <c r="A13" s="6" t="s">
        <v>10</v>
      </c>
      <c r="B13" s="6"/>
      <c r="C13" s="6"/>
      <c r="D13" s="6"/>
      <c r="E13" s="6"/>
      <c r="F13" s="6"/>
      <c r="G13" s="6"/>
      <c r="H13" s="6"/>
      <c r="I13" s="7" t="s">
        <v>11</v>
      </c>
      <c r="J13" s="9">
        <v>4.4999999999999998E-2</v>
      </c>
    </row>
    <row r="14" spans="1:10" ht="30" x14ac:dyDescent="0.25">
      <c r="A14" s="6" t="s">
        <v>12</v>
      </c>
      <c r="B14" s="6"/>
      <c r="C14" s="6"/>
      <c r="D14" s="6"/>
      <c r="E14" s="6"/>
      <c r="F14" s="6"/>
      <c r="G14" s="6"/>
      <c r="H14" s="6"/>
      <c r="I14" s="10" t="s">
        <v>13</v>
      </c>
      <c r="J14" s="9">
        <v>0.18840000000000001</v>
      </c>
    </row>
    <row r="15" spans="1:10" ht="30" x14ac:dyDescent="0.25">
      <c r="A15" s="11" t="s">
        <v>14</v>
      </c>
      <c r="B15" s="11"/>
      <c r="C15" s="11"/>
      <c r="D15" s="11"/>
      <c r="E15" s="11"/>
      <c r="F15" s="11"/>
      <c r="G15" s="11"/>
      <c r="H15" s="11"/>
      <c r="I15" s="12" t="s">
        <v>15</v>
      </c>
      <c r="J15" s="13">
        <v>0.25</v>
      </c>
    </row>
    <row r="16" spans="1:10" x14ac:dyDescent="0.25">
      <c r="A16" s="14" t="s">
        <v>16</v>
      </c>
      <c r="B16" s="14"/>
      <c r="C16" s="14"/>
      <c r="D16" s="14"/>
      <c r="E16" s="14"/>
      <c r="F16" s="14"/>
      <c r="G16" s="14"/>
      <c r="H16" s="14"/>
      <c r="I16" s="14"/>
      <c r="J16" s="14"/>
    </row>
    <row r="17" spans="1:10" ht="15.75" x14ac:dyDescent="0.25">
      <c r="A17" s="15"/>
      <c r="B17" s="15"/>
      <c r="C17" s="15"/>
      <c r="D17" s="16" t="s">
        <v>17</v>
      </c>
      <c r="E17" s="17" t="str">
        <f>IF($J3=$A$141,"(1+K1+K2)*(1+K3)","(1+AC + S + R + G)*(1 + DF)*(1+L)")</f>
        <v>(1+K1+K2)*(1+K3)</v>
      </c>
      <c r="F17" s="17"/>
      <c r="G17" s="17"/>
      <c r="H17" s="18">
        <v>-1</v>
      </c>
      <c r="I17" s="15"/>
      <c r="J17" s="15"/>
    </row>
    <row r="18" spans="1:10" ht="15.75" x14ac:dyDescent="0.25">
      <c r="A18" s="15"/>
      <c r="B18" s="15"/>
      <c r="C18" s="15"/>
      <c r="D18" s="16"/>
      <c r="E18" s="19" t="s">
        <v>18</v>
      </c>
      <c r="F18" s="19"/>
      <c r="G18" s="19"/>
      <c r="H18" s="18"/>
      <c r="I18" s="15"/>
      <c r="J18" s="15"/>
    </row>
    <row r="19" spans="1:10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</row>
    <row r="20" spans="1:10" ht="33.75" customHeight="1" x14ac:dyDescent="0.25">
      <c r="A20" s="21" t="str">
        <f>CONCATENATE("Declaro para os devidos fins que, conforme legislação tributária municipal, a base de cálculo deste tipo de obra corresponde à ",$R$8*100,"%, com a respectiva alíquota de ",$R$9*100,"%.")</f>
        <v>Declaro para os devidos fins que, conforme legislação tributária municipal, a base de cálculo deste tipo de obra corresponde à 0%, com a respectiva alíquota de 0%.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0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</row>
    <row r="22" spans="1:10" ht="48.75" customHeight="1" x14ac:dyDescent="0.25">
      <c r="A22" s="21" t="str">
        <f ca="1">CONCATENATE("Declaro para os devidos fins que o regime de Contribuição Previdenciária sobre a Receita Bruta adotado para elaboração do orçamento foi ",IF(DESONERACAO="Sim","COM","SEM")," Desoneração, e que esta é a alternativa mais adequada para a Administração Pública.")</f>
        <v>Declaro para os devidos fins que o regime de Contribuição Previdenciária sobre a Receita Bruta adotado para elaboração do orçamento foi COM Desoneração, e que esta é a alternativa mais adequada para a Administração Pública.</v>
      </c>
      <c r="B22" s="21"/>
      <c r="C22" s="21"/>
      <c r="D22" s="21"/>
      <c r="E22" s="21"/>
      <c r="F22" s="21"/>
      <c r="G22" s="21"/>
      <c r="H22" s="21"/>
      <c r="I22" s="21"/>
      <c r="J22" s="21"/>
    </row>
  </sheetData>
  <mergeCells count="23">
    <mergeCell ref="D17:D18"/>
    <mergeCell ref="E17:G17"/>
    <mergeCell ref="H17:H18"/>
    <mergeCell ref="E18:G18"/>
    <mergeCell ref="A20:J20"/>
    <mergeCell ref="A22:J22"/>
    <mergeCell ref="A12:H12"/>
    <mergeCell ref="A13:H13"/>
    <mergeCell ref="A14:H14"/>
    <mergeCell ref="A15:H15"/>
    <mergeCell ref="A16:J16"/>
    <mergeCell ref="A6:H6"/>
    <mergeCell ref="A7:H7"/>
    <mergeCell ref="A8:H8"/>
    <mergeCell ref="A9:H9"/>
    <mergeCell ref="A10:H10"/>
    <mergeCell ref="A11:H11"/>
    <mergeCell ref="A1:J1"/>
    <mergeCell ref="A2:J2"/>
    <mergeCell ref="A3:J3"/>
    <mergeCell ref="A4:H5"/>
    <mergeCell ref="I4:I5"/>
    <mergeCell ref="J4:J5"/>
  </mergeCells>
  <conditionalFormatting sqref="A15:J15">
    <cfRule type="expression" dxfId="3" priority="1" stopIfTrue="1">
      <formula>DESONERACAO="não"</formula>
    </cfRule>
  </conditionalFormatting>
  <conditionalFormatting sqref="J14">
    <cfRule type="expression" dxfId="2" priority="2" stopIfTrue="1">
      <formula>DESONERACAO="não"</formula>
    </cfRule>
  </conditionalFormatting>
  <dataValidations count="4">
    <dataValidation type="list" allowBlank="1" showErrorMessage="1" sqref="A3:J3" xr:uid="{E8FF2D2B-E268-44DF-87A2-E661D6609D4E}">
      <formula1>BDI.TipoObra</formula1>
      <formula2>0</formula2>
    </dataValidation>
    <dataValidation operator="greaterThanOrEqual" allowBlank="1" showErrorMessage="1" errorTitle="Erro de valores" error="Digite um valor igual a 0% ou 2%." sqref="J13" xr:uid="{E237E127-03A3-4F51-BA6E-CF74E9CFD1D1}">
      <formula1>0</formula1>
      <formula2>0</formula2>
    </dataValidation>
    <dataValidation type="decimal" allowBlank="1" showErrorMessage="1" errorTitle="Erro de valores" error="Digite um valor maior do que 0." sqref="J12" xr:uid="{FA0B360E-CDB5-41F7-AEEF-209E0C408C13}">
      <formula1>0</formula1>
      <formula2>1</formula2>
    </dataValidation>
    <dataValidation type="decimal" allowBlank="1" showErrorMessage="1" errorTitle="Erro de valores" error="Digite um valor entre 0% e 100%" sqref="J6:J11" xr:uid="{2463C6DB-510B-48F3-A1B9-4604CF71FC14}">
      <formula1>0</formula1>
      <formula2>1</formula2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2025-10-18T18:31:04Z</dcterms:created>
  <dcterms:modified xsi:type="dcterms:W3CDTF">2025-10-18T19:52:00Z</dcterms:modified>
</cp:coreProperties>
</file>