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com080\Documents\PROCESSO ESCANEADOS GEO OBRAS 2018-2019-2020-2021-2022\PROCESSOS 2022\CONCORRENCIA Nº 008-2022-ESTRADA TRANSGARIMPEIRA\2-FASE EXTERNA\EMPRESAS\"/>
    </mc:Choice>
  </mc:AlternateContent>
  <bookViews>
    <workbookView xWindow="-120" yWindow="-120" windowWidth="21840" windowHeight="13140"/>
  </bookViews>
  <sheets>
    <sheet name="PLANILHA DE PREÇOS " sheetId="1" r:id="rId1"/>
  </sheets>
  <definedNames>
    <definedName name="_xlnm.Print_Area" localSheetId="0">'PLANILHA DE PREÇOS '!$A$1:$G$72</definedName>
    <definedName name="_xlnm.Print_Titles" localSheetId="0">'PLANILHA DE PREÇOS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G61" i="1" s="1"/>
  <c r="F60" i="1"/>
  <c r="G60" i="1" s="1"/>
  <c r="F59" i="1"/>
  <c r="G59" i="1" s="1"/>
  <c r="F58" i="1"/>
  <c r="G58" i="1" s="1"/>
  <c r="G57" i="1" s="1"/>
  <c r="G56" i="1"/>
  <c r="F56" i="1"/>
  <c r="F55" i="1"/>
  <c r="G55" i="1" s="1"/>
  <c r="G54" i="1"/>
  <c r="F54" i="1"/>
  <c r="F53" i="1"/>
  <c r="G53" i="1" s="1"/>
  <c r="F51" i="1"/>
  <c r="G51" i="1" s="1"/>
  <c r="F50" i="1"/>
  <c r="G50" i="1" s="1"/>
  <c r="F49" i="1"/>
  <c r="G49" i="1" s="1"/>
  <c r="F48" i="1"/>
  <c r="G48" i="1" s="1"/>
  <c r="G47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G35" i="1" s="1"/>
  <c r="G34" i="1"/>
  <c r="F34" i="1"/>
  <c r="G33" i="1"/>
  <c r="F33" i="1"/>
  <c r="G32" i="1"/>
  <c r="F32" i="1"/>
  <c r="F31" i="1"/>
  <c r="G31" i="1" s="1"/>
  <c r="G30" i="1"/>
  <c r="F30" i="1"/>
  <c r="G29" i="1"/>
  <c r="F29" i="1"/>
  <c r="G28" i="1"/>
  <c r="F28" i="1"/>
  <c r="F27" i="1"/>
  <c r="G27" i="1" s="1"/>
  <c r="G26" i="1"/>
  <c r="F26" i="1"/>
  <c r="G25" i="1"/>
  <c r="F25" i="1"/>
  <c r="F22" i="1"/>
  <c r="G22" i="1" s="1"/>
  <c r="G21" i="1"/>
  <c r="F21" i="1"/>
  <c r="F20" i="1"/>
  <c r="G20" i="1" s="1"/>
  <c r="G19" i="1"/>
  <c r="F19" i="1"/>
  <c r="F18" i="1"/>
  <c r="G18" i="1" s="1"/>
  <c r="F17" i="1"/>
  <c r="G17" i="1" s="1"/>
  <c r="F16" i="1"/>
  <c r="G16" i="1" s="1"/>
  <c r="G15" i="1"/>
  <c r="F15" i="1"/>
  <c r="F14" i="1"/>
  <c r="G14" i="1" s="1"/>
  <c r="F13" i="1"/>
  <c r="G13" i="1" s="1"/>
  <c r="F11" i="1"/>
  <c r="G11" i="1" s="1"/>
  <c r="G10" i="1" s="1"/>
  <c r="G12" i="1" l="1"/>
  <c r="G52" i="1"/>
  <c r="G46" i="1" s="1"/>
  <c r="G62" i="1" s="1"/>
  <c r="H5" i="1" s="1"/>
  <c r="F5" i="1" s="1"/>
  <c r="I1" i="1" s="1"/>
  <c r="G24" i="1"/>
  <c r="G23" i="1" s="1"/>
</calcChain>
</file>

<file path=xl/sharedStrings.xml><?xml version="1.0" encoding="utf-8"?>
<sst xmlns="http://schemas.openxmlformats.org/spreadsheetml/2006/main" count="160" uniqueCount="104">
  <si>
    <t>AGR BOTELHO ENGENHARIA LTDA</t>
  </si>
  <si>
    <r>
      <rPr>
        <b/>
        <sz val="14"/>
        <color indexed="8"/>
        <rFont val="Courier New"/>
        <family val="3"/>
      </rPr>
      <t>OBRA:</t>
    </r>
    <r>
      <rPr>
        <sz val="14"/>
        <color indexed="8"/>
        <rFont val="Courier New"/>
        <family val="3"/>
      </rPr>
      <t xml:space="preserve"> CONSTRUÇÃO DE OBRAS DE ARTES NA ESTRADA TRANSGARIMPEIRA</t>
    </r>
  </si>
  <si>
    <t>VALOR:</t>
  </si>
  <si>
    <r>
      <rPr>
        <b/>
        <sz val="14"/>
        <color indexed="8"/>
        <rFont val="Courier New"/>
        <family val="3"/>
      </rPr>
      <t>LOCAL DA OBRA:</t>
    </r>
    <r>
      <rPr>
        <sz val="14"/>
        <color indexed="8"/>
        <rFont val="Courier New"/>
        <family val="3"/>
      </rPr>
      <t xml:space="preserve"> ITAITUBA - PARÁ</t>
    </r>
  </si>
  <si>
    <t>ITEM</t>
  </si>
  <si>
    <t>DESCRIÇÃO</t>
  </si>
  <si>
    <t>UNID.</t>
  </si>
  <si>
    <t>QUANT.</t>
  </si>
  <si>
    <t>PREÇO</t>
  </si>
  <si>
    <t>UNITÁRIO SEM BDI</t>
  </si>
  <si>
    <t>UNITÁRIO COM BDI</t>
  </si>
  <si>
    <t>TOTAL C/ BDI</t>
  </si>
  <si>
    <t>1.0</t>
  </si>
  <si>
    <t>SERVIÇOS PRELIMINARES</t>
  </si>
  <si>
    <t>1.1</t>
  </si>
  <si>
    <t>PLACA DE OBRA EM CHAPA DE ACO GALVANIZADO</t>
  </si>
  <si>
    <t>m²</t>
  </si>
  <si>
    <t>2.0</t>
  </si>
  <si>
    <t>MOVIMENTO DE TERRA</t>
  </si>
  <si>
    <t>2.1</t>
  </si>
  <si>
    <t>ESCAVAÇÃO MECANIZADA DE VALA COM PROF. MAIOR QUE 3,0 M ATÉ 4,5 M(MÉDIA ENTRE MONTANTE E JUSANTE/UMA COMPOSIÇÃO POR TRECHO), COM ESCAVADEIRA HIDRÁULICA (0,8 M3/111 HP), LARG. MENOR QUE 1,5 M, EM SOLO DE 1A CATEGORIA, EM LOCAIS COM ALTO NÍVEL DE INTERFERÊNCIA. AF_02/2021</t>
  </si>
  <si>
    <t>m³</t>
  </si>
  <si>
    <t>2.2</t>
  </si>
  <si>
    <t>REATERRO MECANIZADO DE VALA COM ESCAVADEIRA HIDRÁULICA (CAPACIDADE DA CAÇAMBA: 0,8 M³ / POTÊNCIA: 111 HP), LARGURA DE 1,5 A 2,5 M, PROFUNDIDADE DE 1,5 A 3,0 M, COM SOLO DE 1ª CATEGORIA EM LOCAIS COM ALTO NÍVEL DE INTERFERÊNCIA. AF_04/2016</t>
  </si>
  <si>
    <t>2.3</t>
  </si>
  <si>
    <t>ESCAVAÇÃO MECANIZADA DE VALA COM PROF. MAIOR QUE 4,5 M ATÉ 6,0 M(MÉDIA ENTRE MONTANTE E JUSANTE/UMA COMPOSIÇÃO POR TRECHO), COM ESCAVADEIRA HIDRÁULICA (1,2 M3/155 HP), LARG. DE 1,5 M A 2,5 M, EM SOLO DE 1A CATEGORIA, EM LOCAIS COM ALTO NÍVEL DE INTERFERÊNCIA. AF_02/2021</t>
  </si>
  <si>
    <t>2.4</t>
  </si>
  <si>
    <t>REATERRO MECANIZADO DE VALA COM ESCAVADEIRA HIDRÁULICA (CAPACIDADE DA CAÇAMBA: 0,8 M³ / POTÊNCIA: 111 HP), LARGURA DE 1,5 A 2,5 M, PROFUNDIDADE DE 4,5 A 6,0 M, COM SOLO DE 1ª CATEGORIA EM LOCAIS COM ALTO NÍVEL DE INTERFERÊNCIA. AF_04/2016</t>
  </si>
  <si>
    <t>2.5</t>
  </si>
  <si>
    <t>ESCAVAÇÃO HORIZONTAL (LEITO), INCLUINDO ESCARIFICAÇÃO EM SOLO DE 2A CATEGORIA COM TRATOR DE ESTEIRAS (170HP/LÂMINA: 5,20M3). AF_07/2020</t>
  </si>
  <si>
    <t>2.6</t>
  </si>
  <si>
    <t>REGULARIZAÇÃO E COMPACTAÇÃO DE SUBLEITO DE SOLO  PREDOMINANTEMENTE ARGILOSO (LEITO). AF_11/2019</t>
  </si>
  <si>
    <t>2.7</t>
  </si>
  <si>
    <t>ESCAVAÇÃO HORIZONTAL EM SOLO DE 1A CATEGORIA COM TRATOR DE ESTEIRAS (125HP/LÂMINA: 2,70M3) (SUB-BASE). AF_07/2020</t>
  </si>
  <si>
    <t>2.8</t>
  </si>
  <si>
    <t>REGULARIZAÇÃO DE SUPERFÍCIES COM MOTONIVELADORA (SUB-BASE). AF_11/2019</t>
  </si>
  <si>
    <t>2.9</t>
  </si>
  <si>
    <t>TRANSPORTE COM CAMINHÃO BASCULANTE DE 18m³ - DMT = 3,0 km</t>
  </si>
  <si>
    <t>M³/KM</t>
  </si>
  <si>
    <t>2.10</t>
  </si>
  <si>
    <t>REGULARIZAÇÃO E COMPACTAÇÃO DE SOLO. (BASE)</t>
  </si>
  <si>
    <t>3.0</t>
  </si>
  <si>
    <t>GALERIAS EM TUBO CIRCULAR DE AÇO ARMCO STACO</t>
  </si>
  <si>
    <t>3.1</t>
  </si>
  <si>
    <t>GALERIA SIMPLES - DN: Ø 2500 mm (19 und)</t>
  </si>
  <si>
    <t>3.1.1</t>
  </si>
  <si>
    <t>CONCRETO CICLÓPICO FCK = 15MPA, 30% PEDRA DE MÃO EM VOLUME REAL, INCLUSIVE LANÇAMENTO. AF_05/2021</t>
  </si>
  <si>
    <t>3.1.2</t>
  </si>
  <si>
    <t>BUEIRO METÁLICO COM CHAPAS MÚLTIPLAS MP 100 GALVANIZADAS - D = 2,50 M - BRITA COMERCIAL</t>
  </si>
  <si>
    <t>m</t>
  </si>
  <si>
    <t>3.1.3</t>
  </si>
  <si>
    <t>FORMA PARA CONCRETO EM CHAPA MAD. COMPENSADAS-ESTRUTURAS ESPECIAIS</t>
  </si>
  <si>
    <t>3.1.4</t>
  </si>
  <si>
    <t>ARMAÇÃO DE ESTRUTURAS DE CONCRETO ARMADO, EXCETO VIGAS, PILARES, LAJES E FUNDAÇÕES, UTILIZANDO AÇO CA-50 DE 6,3 MM - MONTAGEM. AF_12/2015</t>
  </si>
  <si>
    <t>KG</t>
  </si>
  <si>
    <t>3.1.5</t>
  </si>
  <si>
    <t>ARMAÇÃO DE ESTRUTURAS DE CONCRETO ARMADO, EXCETO VIGAS, PILARES, LAJES E FUNDAÇÕES, UTILIZANDO AÇO CA-50 DE 8,0 MM - MONTAGEM. AF_12/2016</t>
  </si>
  <si>
    <t>3.1.6</t>
  </si>
  <si>
    <t>ARMAÇÃO DE ESTRUTURAS DE CONCRETO ARMADO, EXCETO VIGAS, PILARES, LAJES E FUNDAÇÕES, UTILIZANDO AÇO CA-50 DE 10,0 MM - MONTAGEM. AF_12/2017</t>
  </si>
  <si>
    <t>3.1.7</t>
  </si>
  <si>
    <t>ARMAÇÃO DE ESTRUTURAS DE CONCRETO ARMADO, EXCETO VIGAS, PILARES, LAJES E FUNDAÇÕES, UTILIZANDO AÇO CA-50 DE 12,5 MM - MONTAGEM. AF_12/2018</t>
  </si>
  <si>
    <t>3.1.8</t>
  </si>
  <si>
    <t>ARMAÇÃO DE ESTRUTURAS DE CONCRETO ARMADO, EXCETO VIGAS, PILARES, LAJES E FUNDAÇÕES, UTILIZANDO AÇO CA-50 DE 16,0 MM - MONTAGEM. AF_12/2019</t>
  </si>
  <si>
    <t>3.1.9</t>
  </si>
  <si>
    <t>CONCRETO FCK = 30MPA, TRAÇO 1:2,1:2,5 (CIMENTO/ AREIA MÉDIA/ BRITA 1)- PREPARO MECÂNICO COM BETONEIRA 400 L. AF_07/2016</t>
  </si>
  <si>
    <t>3.1.10</t>
  </si>
  <si>
    <t>DESFORMA</t>
  </si>
  <si>
    <t>3.2</t>
  </si>
  <si>
    <t>GALERIA DUPLA - DN: Ø 2500 mm (13 und)</t>
  </si>
  <si>
    <t>3.2.1</t>
  </si>
  <si>
    <t>CONCRETO CICLOPICO FCK=10MPA 30% PEDRA DE MAO INCLUSIVE LANCAMENTO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</si>
  <si>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</si>
  <si>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</si>
  <si>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</si>
  <si>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</si>
  <si>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</si>
  <si>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</si>
  <si>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</si>
  <si>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</si>
  <si>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</si>
  <si>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BUEIROS TUBULAR DE CONCRETO ARMADO</t>
  </si>
  <si>
    <t xml:space="preserve">M2 </t>
  </si>
  <si>
    <t>4.1</t>
  </si>
  <si>
    <t>BUEIRO SIMPLES DN: Ø1000 mm (72 pts)</t>
  </si>
  <si>
    <t>4.1.1</t>
  </si>
  <si>
    <t>CONCRETO MAGRO PARA LASTRO, TRAÇO 1:4,5:4,5 (CIMENTO/ AREIA MÉDIA/ BRITA 1) - PREPARO MECÂNICO COM BETONEIRA 600 L. AF_07/2016</t>
  </si>
  <si>
    <t>4.1.2</t>
  </si>
  <si>
    <t>4.1.3</t>
  </si>
  <si>
    <t>TUBO DE CONCRETO PARA REDES COLETORAS DE ÁGUAS PLUVIAIS, DIÂMETRO DE 1000 MM, JUNTA RÍGIDA, INSTALADO EM LOCAL COM ALTO NÍVEL DE INTERFERÊNCIAS - FORNECIMENTO E ASSENTAMENTO. AF_12/2015</t>
  </si>
  <si>
    <t>4.1.4</t>
  </si>
  <si>
    <t>4.2</t>
  </si>
  <si>
    <t>BUEIRO DUPLO DN: Ø1200 mm (15 pts)</t>
  </si>
  <si>
    <t>4.2.1</t>
  </si>
  <si>
    <t>4.2.2</t>
  </si>
  <si>
    <t>4.2.3</t>
  </si>
  <si>
    <t>TUBO DE CONCRETO PARA REDES COLETORAS DE ÁGUAS PLUVIAIS, DIÂMETRO DE 1200 MM, JUNTA RÍGIDA, INSTALADO EM LOCAL COM BAIXO NÍVEL DE INTERFERÊNCIAS - FORNECIMENTO E ASSENTAMENTO. AF_12/2015</t>
  </si>
  <si>
    <t>4.2.4</t>
  </si>
  <si>
    <t>4.3</t>
  </si>
  <si>
    <t>BUEIRO TRIPLO DN: Ø1200 mm (2 pts)</t>
  </si>
  <si>
    <t>4.3.1</t>
  </si>
  <si>
    <t>4.3.2</t>
  </si>
  <si>
    <t>4.3.3</t>
  </si>
  <si>
    <t>4.3.4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</si>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</sst>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#,##0.00"/>
    <numFmt numFmtId="167" formatCode="_-* #,##0.00_-;\-* #,##0.00_-;_-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Courier New"/>
      <family val="3"/>
    </font>
    <font>
      <sz val="14"/>
      <color indexed="8"/>
      <name val="Courier New"/>
      <family val="3"/>
    </font>
    <font>
      <b/>
      <sz val="14"/>
      <color indexed="8"/>
      <name val="Courier New"/>
      <family val="3"/>
    </font>
    <font>
      <sz val="10"/>
      <name val="Arial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167" fontId="7" fillId="0" borderId="0" applyFill="0" applyBorder="0" applyAlignment="0" applyProtection="0"/>
    <xf numFmtId="0" fontId="7" fillId="0" borderId="0"/>
  </cellStyleXfs>
  <cellXfs count="83">
    <xf numFmtId="0" fontId="0" fillId="0" borderId="0" xfId="0"/>
    <xf numFmtId="165" fontId="0" fillId="0" borderId="0" xfId="0" applyNumberFormat="1"/>
    <xf numFmtId="43" fontId="0" fillId="0" borderId="0" xfId="1" applyFont="1"/>
    <xf numFmtId="164" fontId="0" fillId="0" borderId="0" xfId="2" applyFont="1"/>
    <xf numFmtId="4" fontId="0" fillId="0" borderId="0" xfId="0" applyNumberFormat="1"/>
    <xf numFmtId="164" fontId="0" fillId="0" borderId="0" xfId="0" applyNumberFormat="1"/>
    <xf numFmtId="167" fontId="8" fillId="0" borderId="9" xfId="6" applyFont="1" applyFill="1" applyBorder="1" applyAlignment="1">
      <alignment horizontal="center" vertical="center" wrapText="1"/>
    </xf>
    <xf numFmtId="10" fontId="8" fillId="0" borderId="9" xfId="5" applyNumberFormat="1" applyFont="1" applyBorder="1" applyAlignment="1">
      <alignment horizontal="center" vertical="center" wrapText="1"/>
    </xf>
    <xf numFmtId="3" fontId="10" fillId="3" borderId="9" xfId="7" applyNumberFormat="1" applyFont="1" applyFill="1" applyBorder="1" applyAlignment="1">
      <alignment horizontal="center" vertical="center" wrapText="1"/>
    </xf>
    <xf numFmtId="4" fontId="11" fillId="3" borderId="9" xfId="7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" fontId="12" fillId="0" borderId="9" xfId="7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1" xfId="7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right" vertical="center"/>
    </xf>
    <xf numFmtId="43" fontId="15" fillId="0" borderId="9" xfId="7" applyNumberFormat="1" applyFont="1" applyBorder="1" applyAlignment="1">
      <alignment horizontal="center" vertical="center"/>
    </xf>
    <xf numFmtId="3" fontId="16" fillId="3" borderId="9" xfId="7" applyNumberFormat="1" applyFont="1" applyFill="1" applyBorder="1" applyAlignment="1">
      <alignment horizontal="center" vertical="center" wrapText="1"/>
    </xf>
    <xf numFmtId="0" fontId="17" fillId="3" borderId="19" xfId="7" applyFont="1" applyFill="1" applyBorder="1" applyAlignment="1">
      <alignment vertical="top" wrapText="1"/>
    </xf>
    <xf numFmtId="0" fontId="18" fillId="3" borderId="20" xfId="7" applyFont="1" applyFill="1" applyBorder="1" applyAlignment="1">
      <alignment vertical="top" wrapText="1"/>
    </xf>
    <xf numFmtId="0" fontId="16" fillId="3" borderId="20" xfId="7" applyFont="1" applyFill="1" applyBorder="1" applyAlignment="1">
      <alignment vertical="top" wrapText="1"/>
    </xf>
    <xf numFmtId="0" fontId="16" fillId="3" borderId="21" xfId="7" applyFont="1" applyFill="1" applyBorder="1" applyAlignment="1">
      <alignment vertical="top" wrapText="1"/>
    </xf>
    <xf numFmtId="43" fontId="18" fillId="3" borderId="9" xfId="7" applyNumberFormat="1" applyFont="1" applyFill="1" applyBorder="1" applyAlignment="1">
      <alignment horizontal="center" vertical="center" wrapText="1"/>
    </xf>
    <xf numFmtId="0" fontId="0" fillId="4" borderId="9" xfId="4" applyFont="1" applyFill="1" applyBorder="1" applyAlignment="1">
      <alignment vertical="center" wrapText="1"/>
    </xf>
    <xf numFmtId="0" fontId="19" fillId="0" borderId="9" xfId="4" applyFont="1" applyBorder="1" applyAlignment="1">
      <alignment horizontal="center" vertical="center" wrapText="1"/>
    </xf>
    <xf numFmtId="43" fontId="14" fillId="0" borderId="21" xfId="1" applyFont="1" applyBorder="1" applyAlignment="1">
      <alignment horizontal="center" vertical="center"/>
    </xf>
    <xf numFmtId="43" fontId="14" fillId="0" borderId="9" xfId="7" applyNumberFormat="1" applyFont="1" applyBorder="1" applyAlignment="1">
      <alignment horizontal="center" vertical="center"/>
    </xf>
    <xf numFmtId="2" fontId="0" fillId="0" borderId="0" xfId="3" applyNumberFormat="1" applyFont="1"/>
    <xf numFmtId="0" fontId="16" fillId="3" borderId="9" xfId="7" applyFont="1" applyFill="1" applyBorder="1" applyAlignment="1">
      <alignment horizontal="left" vertical="top" wrapText="1"/>
    </xf>
    <xf numFmtId="0" fontId="16" fillId="3" borderId="21" xfId="7" applyFont="1" applyFill="1" applyBorder="1" applyAlignment="1">
      <alignment horizontal="center" vertical="top" wrapText="1"/>
    </xf>
    <xf numFmtId="43" fontId="18" fillId="3" borderId="21" xfId="7" applyNumberFormat="1" applyFont="1" applyFill="1" applyBorder="1" applyAlignment="1">
      <alignment horizontal="center" vertical="center" wrapText="1"/>
    </xf>
    <xf numFmtId="0" fontId="1" fillId="4" borderId="9" xfId="4" applyFont="1" applyFill="1" applyBorder="1" applyAlignment="1">
      <alignment vertical="center" wrapText="1"/>
    </xf>
    <xf numFmtId="2" fontId="14" fillId="0" borderId="21" xfId="7" applyNumberFormat="1" applyFont="1" applyBorder="1" applyAlignment="1">
      <alignment horizontal="center" vertical="center"/>
    </xf>
    <xf numFmtId="2" fontId="0" fillId="0" borderId="0" xfId="0" applyNumberFormat="1"/>
    <xf numFmtId="4" fontId="14" fillId="0" borderId="21" xfId="7" applyNumberFormat="1" applyFont="1" applyBorder="1" applyAlignment="1">
      <alignment horizontal="center" vertical="center"/>
    </xf>
    <xf numFmtId="0" fontId="13" fillId="0" borderId="21" xfId="7" applyFont="1" applyBorder="1" applyAlignment="1">
      <alignment horizontal="center" vertical="center"/>
    </xf>
    <xf numFmtId="2" fontId="0" fillId="0" borderId="0" xfId="3" applyNumberFormat="1" applyFont="1" applyFill="1" applyBorder="1"/>
    <xf numFmtId="0" fontId="13" fillId="0" borderId="24" xfId="7" applyFont="1" applyBorder="1" applyAlignment="1">
      <alignment horizontal="center" vertical="center"/>
    </xf>
    <xf numFmtId="0" fontId="17" fillId="3" borderId="9" xfId="7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4" fontId="20" fillId="3" borderId="9" xfId="7" applyNumberFormat="1" applyFont="1" applyFill="1" applyBorder="1" applyAlignment="1">
      <alignment horizontal="center" vertical="center" wrapText="1"/>
    </xf>
    <xf numFmtId="4" fontId="20" fillId="3" borderId="20" xfId="7" applyNumberFormat="1" applyFont="1" applyFill="1" applyBorder="1" applyAlignment="1">
      <alignment vertical="center" wrapText="1"/>
    </xf>
    <xf numFmtId="4" fontId="20" fillId="3" borderId="21" xfId="7" applyNumberFormat="1" applyFont="1" applyFill="1" applyBorder="1" applyAlignment="1">
      <alignment vertical="center" wrapText="1"/>
    </xf>
    <xf numFmtId="4" fontId="11" fillId="3" borderId="9" xfId="7" applyNumberFormat="1" applyFont="1" applyFill="1" applyBorder="1" applyAlignment="1">
      <alignment vertical="center" wrapText="1"/>
    </xf>
    <xf numFmtId="3" fontId="21" fillId="0" borderId="7" xfId="7" applyNumberFormat="1" applyFont="1" applyBorder="1" applyAlignment="1">
      <alignment horizontal="center" vertical="center" wrapText="1"/>
    </xf>
    <xf numFmtId="3" fontId="21" fillId="0" borderId="0" xfId="7" applyNumberFormat="1" applyFont="1" applyAlignment="1">
      <alignment horizontal="center" vertical="center" wrapText="1"/>
    </xf>
    <xf numFmtId="0" fontId="10" fillId="3" borderId="19" xfId="7" applyFont="1" applyFill="1" applyBorder="1" applyAlignment="1">
      <alignment horizontal="left" vertical="top" wrapText="1"/>
    </xf>
    <xf numFmtId="0" fontId="10" fillId="3" borderId="20" xfId="7" applyFont="1" applyFill="1" applyBorder="1" applyAlignment="1">
      <alignment horizontal="left" vertical="top" wrapText="1"/>
    </xf>
    <xf numFmtId="0" fontId="10" fillId="3" borderId="21" xfId="7" applyFont="1" applyFill="1" applyBorder="1" applyAlignment="1">
      <alignment horizontal="left" vertical="top" wrapText="1"/>
    </xf>
    <xf numFmtId="0" fontId="16" fillId="3" borderId="19" xfId="7" applyFont="1" applyFill="1" applyBorder="1" applyAlignment="1">
      <alignment horizontal="left" vertical="top" wrapText="1"/>
    </xf>
    <xf numFmtId="0" fontId="16" fillId="3" borderId="20" xfId="7" applyFont="1" applyFill="1" applyBorder="1" applyAlignment="1">
      <alignment horizontal="left" vertical="top" wrapText="1"/>
    </xf>
    <xf numFmtId="0" fontId="16" fillId="3" borderId="21" xfId="7" applyFont="1" applyFill="1" applyBorder="1" applyAlignment="1">
      <alignment horizontal="left" vertical="top" wrapText="1"/>
    </xf>
    <xf numFmtId="0" fontId="17" fillId="3" borderId="9" xfId="7" applyFont="1" applyFill="1" applyBorder="1" applyAlignment="1">
      <alignment horizontal="left" vertical="top" wrapText="1"/>
    </xf>
    <xf numFmtId="0" fontId="17" fillId="3" borderId="9" xfId="7" applyFont="1" applyFill="1" applyBorder="1" applyAlignment="1">
      <alignment horizontal="left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167" fontId="8" fillId="0" borderId="8" xfId="6" applyFont="1" applyFill="1" applyBorder="1" applyAlignment="1">
      <alignment horizontal="center" vertical="center" wrapText="1"/>
    </xf>
    <xf numFmtId="167" fontId="8" fillId="0" borderId="23" xfId="6" applyFont="1" applyFill="1" applyBorder="1" applyAlignment="1">
      <alignment horizontal="center" vertical="center" wrapText="1"/>
    </xf>
    <xf numFmtId="167" fontId="8" fillId="0" borderId="19" xfId="6" applyFont="1" applyFill="1" applyBorder="1" applyAlignment="1">
      <alignment horizontal="center" vertical="center" wrapText="1"/>
    </xf>
    <xf numFmtId="167" fontId="8" fillId="0" borderId="20" xfId="6" applyFont="1" applyFill="1" applyBorder="1" applyAlignment="1">
      <alignment horizontal="center" vertical="center" wrapText="1"/>
    </xf>
    <xf numFmtId="167" fontId="8" fillId="0" borderId="21" xfId="6" applyFont="1" applyFill="1" applyBorder="1" applyAlignment="1">
      <alignment horizontal="center" vertical="center" wrapText="1"/>
    </xf>
    <xf numFmtId="0" fontId="9" fillId="0" borderId="19" xfId="7" applyFont="1" applyBorder="1" applyAlignment="1">
      <alignment horizontal="center" vertical="center" wrapText="1"/>
    </xf>
    <xf numFmtId="0" fontId="9" fillId="0" borderId="20" xfId="7" applyFont="1" applyBorder="1" applyAlignment="1">
      <alignment horizontal="center" vertical="center" wrapText="1"/>
    </xf>
    <xf numFmtId="0" fontId="9" fillId="0" borderId="21" xfId="7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0" fontId="4" fillId="0" borderId="9" xfId="3" applyNumberFormat="1" applyFont="1" applyBorder="1" applyAlignment="1">
      <alignment horizontal="center" vertical="center" wrapText="1"/>
    </xf>
    <xf numFmtId="10" fontId="4" fillId="0" borderId="10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center" vertical="center" wrapText="1"/>
    </xf>
    <xf numFmtId="0" fontId="6" fillId="2" borderId="16" xfId="4" applyFont="1" applyFill="1" applyBorder="1" applyAlignment="1">
      <alignment horizontal="center" vertical="center"/>
    </xf>
    <xf numFmtId="0" fontId="6" fillId="2" borderId="17" xfId="4" applyFont="1" applyFill="1" applyBorder="1" applyAlignment="1">
      <alignment horizontal="center" vertical="center"/>
    </xf>
  </cellXfs>
  <cellStyles count="8">
    <cellStyle name="Excel Built-in Normal" xfId="7"/>
    <cellStyle name="Moeda" xfId="2" builtinId="4"/>
    <cellStyle name="Normal" xfId="0" builtinId="0"/>
    <cellStyle name="Normal 2 2" xfId="4"/>
    <cellStyle name="Normal 6" xfId="5"/>
    <cellStyle name="Porcentagem" xfId="3" builtinId="5"/>
    <cellStyle name="Vírgula" xfId="1" builtinId="3"/>
    <cellStyle name="Vírgula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195542</xdr:colOff>
      <xdr:row>0</xdr:row>
      <xdr:rowOff>160163</xdr:rowOff>
    </xdr:from>
    <xdr:ext cx="1093135" cy="68027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6F4ABC27-55E7-4F79-93D6-2270112AFA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542" y="160163"/>
          <a:ext cx="1093135" cy="680278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784971</xdr:colOff>
      <xdr:row>0</xdr:row>
      <xdr:rowOff>155681</xdr:rowOff>
    </xdr:from>
    <xdr:ext cx="1093135" cy="680278"/>
    <xdr:pic>
      <xdr:nvPicPr>
        <xdr:cNvPr id="3" name="image1.png">
          <a:extLst>
            <a:ext uri="{FF2B5EF4-FFF2-40B4-BE49-F238E27FC236}">
              <a16:creationId xmlns:a16="http://schemas.microsoft.com/office/drawing/2014/main" xmlns="" id="{46361307-D6E7-4B0B-BB14-1BB4F1D754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0896" y="155681"/>
          <a:ext cx="1093135" cy="680278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1882588</xdr:colOff>
      <xdr:row>67</xdr:row>
      <xdr:rowOff>78441</xdr:rowOff>
    </xdr:from>
    <xdr:to>
      <xdr:col>4</xdr:col>
      <xdr:colOff>850463</xdr:colOff>
      <xdr:row>72</xdr:row>
      <xdr:rowOff>178597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56BD85A3-A9E2-441D-9409-F1937EC24118}"/>
            </a:ext>
          </a:extLst>
        </xdr:cNvPr>
        <xdr:cNvSpPr txBox="1">
          <a:spLocks noChangeArrowheads="1"/>
        </xdr:cNvSpPr>
      </xdr:nvSpPr>
      <xdr:spPr bwMode="auto">
        <a:xfrm>
          <a:off x="2606488" y="30587016"/>
          <a:ext cx="6406900" cy="1052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 BOTELHO ENGENHARIA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RENATO DE SOUZA BOTELHO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CPF: 098.548.566-31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403411</xdr:colOff>
      <xdr:row>63</xdr:row>
      <xdr:rowOff>179294</xdr:rowOff>
    </xdr:from>
    <xdr:to>
      <xdr:col>6</xdr:col>
      <xdr:colOff>1008529</xdr:colOff>
      <xdr:row>66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CA5E7E6B-CC7F-4F8F-A362-13A167A7CD16}"/>
            </a:ext>
          </a:extLst>
        </xdr:cNvPr>
        <xdr:cNvSpPr txBox="1">
          <a:spLocks noChangeArrowheads="1"/>
        </xdr:cNvSpPr>
      </xdr:nvSpPr>
      <xdr:spPr bwMode="auto">
        <a:xfrm>
          <a:off x="8566336" y="29925869"/>
          <a:ext cx="2862543" cy="392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Itaituba, 24 de outubro de 2022</a:t>
          </a:r>
          <a:endParaRPr lang="pt-BR" sz="12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BreakPreview" topLeftCell="A55" zoomScale="85" zoomScaleNormal="90" zoomScaleSheetLayoutView="85" workbookViewId="0">
      <selection activeCell="B7" sqref="B7:B8"/>
    </sheetView>
  </sheetViews>
  <sheetFormatPr defaultRowHeight="15" x14ac:dyDescent="0.25"/>
  <cols>
    <col min="1" max="1" width="10.85546875" customWidth="1"/>
    <col min="2" max="2" width="81.42578125" customWidth="1"/>
    <col min="3" max="3" width="15" customWidth="1"/>
    <col min="4" max="4" width="15.140625" customWidth="1"/>
    <col min="5" max="5" width="17.140625" customWidth="1"/>
    <col min="6" max="6" width="16.7109375" customWidth="1"/>
    <col min="7" max="7" width="19.5703125" customWidth="1"/>
    <col min="8" max="8" width="16.42578125" customWidth="1"/>
    <col min="9" max="9" width="22.140625" customWidth="1"/>
    <col min="10" max="10" width="13.7109375" customWidth="1"/>
    <col min="11" max="11" width="14" customWidth="1"/>
    <col min="12" max="12" width="13.7109375" style="2" bestFit="1" customWidth="1"/>
    <col min="13" max="13" width="12.42578125" bestFit="1" customWidth="1"/>
  </cols>
  <sheetData>
    <row r="1" spans="1:11" ht="24" customHeight="1" x14ac:dyDescent="0.25">
      <c r="A1" s="65" t="s">
        <v>0</v>
      </c>
      <c r="B1" s="66"/>
      <c r="C1" s="66"/>
      <c r="D1" s="66"/>
      <c r="E1" s="66"/>
      <c r="F1" s="66"/>
      <c r="G1" s="67"/>
      <c r="I1" s="1">
        <f>F5-14416605.38</f>
        <v>0</v>
      </c>
    </row>
    <row r="2" spans="1:11" ht="23.25" customHeight="1" x14ac:dyDescent="0.25">
      <c r="A2" s="68"/>
      <c r="B2" s="69"/>
      <c r="C2" s="69"/>
      <c r="D2" s="69"/>
      <c r="E2" s="69"/>
      <c r="F2" s="69"/>
      <c r="G2" s="70"/>
    </row>
    <row r="3" spans="1:11" ht="28.5" customHeight="1" x14ac:dyDescent="0.25">
      <c r="A3" s="68"/>
      <c r="B3" s="69"/>
      <c r="C3" s="69"/>
      <c r="D3" s="69"/>
      <c r="E3" s="69"/>
      <c r="F3" s="69"/>
      <c r="G3" s="70"/>
      <c r="H3">
        <v>1.2989999999999999</v>
      </c>
    </row>
    <row r="4" spans="1:11" ht="36.6" customHeight="1" x14ac:dyDescent="0.25">
      <c r="A4" s="71" t="s">
        <v>1</v>
      </c>
      <c r="B4" s="72"/>
      <c r="C4" s="72"/>
      <c r="D4" s="72"/>
      <c r="E4" s="73"/>
      <c r="F4" s="74" t="s">
        <v>2</v>
      </c>
      <c r="G4" s="75"/>
      <c r="I4" s="3"/>
    </row>
    <row r="5" spans="1:11" ht="36.6" customHeight="1" thickBot="1" x14ac:dyDescent="0.3">
      <c r="A5" s="76" t="s">
        <v>3</v>
      </c>
      <c r="B5" s="77"/>
      <c r="C5" s="77"/>
      <c r="D5" s="77"/>
      <c r="E5" s="78"/>
      <c r="F5" s="79">
        <f>H5</f>
        <v>14416605.380000001</v>
      </c>
      <c r="G5" s="80"/>
      <c r="H5" s="4">
        <f>G62</f>
        <v>14416605.380000001</v>
      </c>
      <c r="I5" s="5"/>
    </row>
    <row r="6" spans="1:11" ht="15.75" thickTop="1" x14ac:dyDescent="0.25">
      <c r="A6" s="81"/>
      <c r="B6" s="82"/>
      <c r="C6" s="82"/>
      <c r="D6" s="82"/>
      <c r="E6" s="82"/>
      <c r="F6" s="82"/>
      <c r="G6" s="82"/>
    </row>
    <row r="7" spans="1:11" ht="33.75" customHeight="1" x14ac:dyDescent="0.25">
      <c r="A7" s="54" t="s">
        <v>4</v>
      </c>
      <c r="B7" s="56" t="s">
        <v>5</v>
      </c>
      <c r="C7" s="56" t="s">
        <v>6</v>
      </c>
      <c r="D7" s="57" t="s">
        <v>7</v>
      </c>
      <c r="E7" s="59" t="s">
        <v>8</v>
      </c>
      <c r="F7" s="60"/>
      <c r="G7" s="61"/>
    </row>
    <row r="8" spans="1:11" ht="27.75" customHeight="1" x14ac:dyDescent="0.25">
      <c r="A8" s="55"/>
      <c r="B8" s="56"/>
      <c r="C8" s="56"/>
      <c r="D8" s="58"/>
      <c r="E8" s="6" t="s">
        <v>9</v>
      </c>
      <c r="F8" s="6" t="s">
        <v>10</v>
      </c>
      <c r="G8" s="7" t="s">
        <v>11</v>
      </c>
    </row>
    <row r="9" spans="1:11" x14ac:dyDescent="0.25">
      <c r="A9" s="62"/>
      <c r="B9" s="63"/>
      <c r="C9" s="63"/>
      <c r="D9" s="63"/>
      <c r="E9" s="63"/>
      <c r="F9" s="63"/>
      <c r="G9" s="64"/>
    </row>
    <row r="10" spans="1:11" ht="19.5" customHeight="1" x14ac:dyDescent="0.25">
      <c r="A10" s="8" t="s">
        <v>12</v>
      </c>
      <c r="B10" s="46" t="s">
        <v>13</v>
      </c>
      <c r="C10" s="47"/>
      <c r="D10" s="47"/>
      <c r="E10" s="47"/>
      <c r="F10" s="48"/>
      <c r="G10" s="9">
        <f>SUM(G11:G11)</f>
        <v>3642.24</v>
      </c>
      <c r="K10" s="10"/>
    </row>
    <row r="11" spans="1:11" ht="28.5" customHeight="1" x14ac:dyDescent="0.25">
      <c r="A11" s="11" t="s">
        <v>14</v>
      </c>
      <c r="B11" s="12" t="s">
        <v>15</v>
      </c>
      <c r="C11" s="13" t="s">
        <v>16</v>
      </c>
      <c r="D11" s="14">
        <v>6</v>
      </c>
      <c r="E11" s="15">
        <v>467.32</v>
      </c>
      <c r="F11" s="16">
        <f>TRUNC((E11*H3),2)</f>
        <v>607.04</v>
      </c>
      <c r="G11" s="16">
        <f>TRUNC((D11*F11),2)</f>
        <v>3642.24</v>
      </c>
    </row>
    <row r="12" spans="1:11" ht="18" customHeight="1" x14ac:dyDescent="0.25">
      <c r="A12" s="17" t="s">
        <v>17</v>
      </c>
      <c r="B12" s="18" t="s">
        <v>18</v>
      </c>
      <c r="C12" s="19"/>
      <c r="D12" s="20"/>
      <c r="E12" s="20"/>
      <c r="F12" s="21"/>
      <c r="G12" s="22">
        <f>SUM(G13:G22)</f>
        <v>1856488.4000000001</v>
      </c>
    </row>
    <row r="13" spans="1:11" ht="60" x14ac:dyDescent="0.25">
      <c r="A13" s="11" t="s">
        <v>19</v>
      </c>
      <c r="B13" s="23" t="s">
        <v>20</v>
      </c>
      <c r="C13" s="24" t="s">
        <v>21</v>
      </c>
      <c r="D13" s="25">
        <v>27635.77</v>
      </c>
      <c r="E13" s="26">
        <v>9.75</v>
      </c>
      <c r="F13" s="16">
        <f>TRUNC((E13*H$3),2)</f>
        <v>12.66</v>
      </c>
      <c r="G13" s="16">
        <f t="shared" ref="G13:G22" si="0">TRUNC((D13*F13),2)</f>
        <v>349868.84</v>
      </c>
      <c r="H13" s="27"/>
    </row>
    <row r="14" spans="1:11" ht="61.15" customHeight="1" x14ac:dyDescent="0.25">
      <c r="A14" s="11" t="s">
        <v>22</v>
      </c>
      <c r="B14" s="23" t="s">
        <v>23</v>
      </c>
      <c r="C14" s="24" t="s">
        <v>21</v>
      </c>
      <c r="D14" s="25">
        <v>26732.7</v>
      </c>
      <c r="E14" s="26">
        <v>13.15</v>
      </c>
      <c r="F14" s="16">
        <f t="shared" ref="F14:F22" si="1">TRUNC((E14*H$3),2)</f>
        <v>17.079999999999998</v>
      </c>
      <c r="G14" s="16">
        <f t="shared" si="0"/>
        <v>456594.51</v>
      </c>
      <c r="H14" s="27"/>
    </row>
    <row r="15" spans="1:11" ht="60" x14ac:dyDescent="0.25">
      <c r="A15" s="11" t="s">
        <v>24</v>
      </c>
      <c r="B15" s="23" t="s">
        <v>25</v>
      </c>
      <c r="C15" s="24" t="s">
        <v>21</v>
      </c>
      <c r="D15" s="25">
        <v>4800</v>
      </c>
      <c r="E15" s="26">
        <v>8.85</v>
      </c>
      <c r="F15" s="16">
        <f t="shared" si="1"/>
        <v>11.49</v>
      </c>
      <c r="G15" s="16">
        <f t="shared" si="0"/>
        <v>55152</v>
      </c>
      <c r="H15" s="27"/>
    </row>
    <row r="16" spans="1:11" ht="60" x14ac:dyDescent="0.25">
      <c r="A16" s="11" t="s">
        <v>26</v>
      </c>
      <c r="B16" s="23" t="s">
        <v>27</v>
      </c>
      <c r="C16" s="24" t="s">
        <v>21</v>
      </c>
      <c r="D16" s="25">
        <v>4800</v>
      </c>
      <c r="E16" s="26">
        <v>10.45</v>
      </c>
      <c r="F16" s="16">
        <f t="shared" si="1"/>
        <v>13.57</v>
      </c>
      <c r="G16" s="16">
        <f t="shared" si="0"/>
        <v>65136</v>
      </c>
      <c r="H16" s="27"/>
    </row>
    <row r="17" spans="1:10" ht="42" customHeight="1" x14ac:dyDescent="0.25">
      <c r="A17" s="11" t="s">
        <v>28</v>
      </c>
      <c r="B17" s="23" t="s">
        <v>29</v>
      </c>
      <c r="C17" s="24" t="s">
        <v>21</v>
      </c>
      <c r="D17" s="25">
        <v>18075</v>
      </c>
      <c r="E17" s="26">
        <v>4.1900000000000004</v>
      </c>
      <c r="F17" s="16">
        <f t="shared" si="1"/>
        <v>5.44</v>
      </c>
      <c r="G17" s="16">
        <f t="shared" si="0"/>
        <v>98328</v>
      </c>
      <c r="H17" s="27"/>
    </row>
    <row r="18" spans="1:10" ht="32.450000000000003" customHeight="1" x14ac:dyDescent="0.25">
      <c r="A18" s="11" t="s">
        <v>30</v>
      </c>
      <c r="B18" s="23" t="s">
        <v>31</v>
      </c>
      <c r="C18" s="24" t="s">
        <v>16</v>
      </c>
      <c r="D18" s="25">
        <v>90375</v>
      </c>
      <c r="E18" s="26">
        <v>2.2599999999999998</v>
      </c>
      <c r="F18" s="16">
        <f t="shared" si="1"/>
        <v>2.93</v>
      </c>
      <c r="G18" s="16">
        <f t="shared" si="0"/>
        <v>264798.75</v>
      </c>
      <c r="H18" s="27"/>
    </row>
    <row r="19" spans="1:10" ht="30" x14ac:dyDescent="0.25">
      <c r="A19" s="11" t="s">
        <v>32</v>
      </c>
      <c r="B19" s="23" t="s">
        <v>33</v>
      </c>
      <c r="C19" s="24" t="s">
        <v>21</v>
      </c>
      <c r="D19" s="25">
        <v>9037.5</v>
      </c>
      <c r="E19" s="26">
        <v>3.51</v>
      </c>
      <c r="F19" s="16">
        <f t="shared" si="1"/>
        <v>4.55</v>
      </c>
      <c r="G19" s="16">
        <f t="shared" si="0"/>
        <v>41120.620000000003</v>
      </c>
      <c r="H19" s="27"/>
    </row>
    <row r="20" spans="1:10" ht="39" customHeight="1" x14ac:dyDescent="0.25">
      <c r="A20" s="11" t="s">
        <v>34</v>
      </c>
      <c r="B20" s="23" t="s">
        <v>35</v>
      </c>
      <c r="C20" s="24" t="s">
        <v>16</v>
      </c>
      <c r="D20" s="25">
        <v>90083.89</v>
      </c>
      <c r="E20" s="26">
        <v>0.11</v>
      </c>
      <c r="F20" s="16">
        <f t="shared" si="1"/>
        <v>0.14000000000000001</v>
      </c>
      <c r="G20" s="16">
        <f t="shared" si="0"/>
        <v>12611.74</v>
      </c>
      <c r="H20" s="27"/>
    </row>
    <row r="21" spans="1:10" ht="18.75" x14ac:dyDescent="0.25">
      <c r="A21" s="11" t="s">
        <v>36</v>
      </c>
      <c r="B21" s="23" t="s">
        <v>37</v>
      </c>
      <c r="C21" s="24" t="s">
        <v>38</v>
      </c>
      <c r="D21" s="25">
        <v>33890.6</v>
      </c>
      <c r="E21" s="26">
        <v>5.64</v>
      </c>
      <c r="F21" s="16">
        <f t="shared" si="1"/>
        <v>7.32</v>
      </c>
      <c r="G21" s="16">
        <f t="shared" si="0"/>
        <v>248079.19</v>
      </c>
      <c r="H21" s="27"/>
    </row>
    <row r="22" spans="1:10" ht="18.75" x14ac:dyDescent="0.25">
      <c r="A22" s="11" t="s">
        <v>39</v>
      </c>
      <c r="B22" s="23" t="s">
        <v>40</v>
      </c>
      <c r="C22" s="24" t="s">
        <v>16</v>
      </c>
      <c r="D22" s="25">
        <v>90375</v>
      </c>
      <c r="E22" s="26">
        <v>2.2599999999999998</v>
      </c>
      <c r="F22" s="16">
        <f t="shared" si="1"/>
        <v>2.93</v>
      </c>
      <c r="G22" s="16">
        <f t="shared" si="0"/>
        <v>264798.75</v>
      </c>
      <c r="H22" s="27"/>
    </row>
    <row r="23" spans="1:10" ht="19.5" customHeight="1" x14ac:dyDescent="0.25">
      <c r="A23" s="17" t="s">
        <v>41</v>
      </c>
      <c r="B23" s="49" t="s">
        <v>42</v>
      </c>
      <c r="C23" s="50"/>
      <c r="D23" s="50"/>
      <c r="E23" s="50"/>
      <c r="F23" s="51"/>
      <c r="G23" s="22">
        <f>G24+G35</f>
        <v>9357121.6400000006</v>
      </c>
    </row>
    <row r="24" spans="1:10" ht="19.5" customHeight="1" x14ac:dyDescent="0.25">
      <c r="A24" s="17" t="s">
        <v>43</v>
      </c>
      <c r="B24" s="28" t="s">
        <v>44</v>
      </c>
      <c r="C24" s="29"/>
      <c r="D24" s="30"/>
      <c r="E24" s="22"/>
      <c r="F24" s="22"/>
      <c r="G24" s="22">
        <f>SUM(G25:G34)</f>
        <v>4274888.41</v>
      </c>
    </row>
    <row r="25" spans="1:10" ht="38.25" customHeight="1" x14ac:dyDescent="0.25">
      <c r="A25" s="11" t="s">
        <v>45</v>
      </c>
      <c r="B25" s="31" t="s">
        <v>46</v>
      </c>
      <c r="C25" s="24" t="s">
        <v>21</v>
      </c>
      <c r="D25" s="14">
        <v>78.28</v>
      </c>
      <c r="E25" s="26">
        <v>571.62</v>
      </c>
      <c r="F25" s="16">
        <f t="shared" ref="F25:F34" si="2">TRUNC((E25*H$3),2)</f>
        <v>742.53</v>
      </c>
      <c r="G25" s="16">
        <f t="shared" ref="G25:G34" si="3">TRUNC((D25*F25),2)</f>
        <v>58125.24</v>
      </c>
    </row>
    <row r="26" spans="1:10" ht="35.450000000000003" customHeight="1" x14ac:dyDescent="0.25">
      <c r="A26" s="11" t="s">
        <v>47</v>
      </c>
      <c r="B26" s="31" t="s">
        <v>48</v>
      </c>
      <c r="C26" s="24" t="s">
        <v>49</v>
      </c>
      <c r="D26" s="32">
        <v>228</v>
      </c>
      <c r="E26" s="26">
        <v>9808.0499999999993</v>
      </c>
      <c r="F26" s="16">
        <f t="shared" si="2"/>
        <v>12740.65</v>
      </c>
      <c r="G26" s="16">
        <f t="shared" si="3"/>
        <v>2904868.2</v>
      </c>
      <c r="H26" s="27"/>
      <c r="J26" s="33"/>
    </row>
    <row r="27" spans="1:10" ht="45.75" customHeight="1" x14ac:dyDescent="0.25">
      <c r="A27" s="11" t="s">
        <v>50</v>
      </c>
      <c r="B27" s="31" t="s">
        <v>51</v>
      </c>
      <c r="C27" s="24" t="s">
        <v>16</v>
      </c>
      <c r="D27" s="14">
        <v>2473.42</v>
      </c>
      <c r="E27" s="26">
        <v>151.13999999999999</v>
      </c>
      <c r="F27" s="16">
        <f t="shared" si="2"/>
        <v>196.33</v>
      </c>
      <c r="G27" s="16">
        <f t="shared" si="3"/>
        <v>485606.54</v>
      </c>
      <c r="H27" s="27"/>
    </row>
    <row r="28" spans="1:10" ht="45.75" customHeight="1" x14ac:dyDescent="0.25">
      <c r="A28" s="11" t="s">
        <v>52</v>
      </c>
      <c r="B28" s="31" t="s">
        <v>53</v>
      </c>
      <c r="C28" s="24" t="s">
        <v>54</v>
      </c>
      <c r="D28" s="34">
        <v>7613.11</v>
      </c>
      <c r="E28" s="26">
        <v>14.86</v>
      </c>
      <c r="F28" s="16">
        <f t="shared" si="2"/>
        <v>19.3</v>
      </c>
      <c r="G28" s="16">
        <f t="shared" si="3"/>
        <v>146933.01999999999</v>
      </c>
      <c r="H28" s="35"/>
    </row>
    <row r="29" spans="1:10" ht="45.75" customHeight="1" x14ac:dyDescent="0.25">
      <c r="A29" s="11" t="s">
        <v>55</v>
      </c>
      <c r="B29" s="31" t="s">
        <v>56</v>
      </c>
      <c r="C29" s="24" t="s">
        <v>54</v>
      </c>
      <c r="D29" s="34">
        <v>5848.7699999999995</v>
      </c>
      <c r="E29" s="26">
        <v>13.97</v>
      </c>
      <c r="F29" s="16">
        <f t="shared" si="2"/>
        <v>18.14</v>
      </c>
      <c r="G29" s="16">
        <f t="shared" si="3"/>
        <v>106096.68</v>
      </c>
      <c r="H29" s="35"/>
    </row>
    <row r="30" spans="1:10" ht="45.75" customHeight="1" x14ac:dyDescent="0.25">
      <c r="A30" s="11" t="s">
        <v>57</v>
      </c>
      <c r="B30" s="31" t="s">
        <v>58</v>
      </c>
      <c r="C30" s="24" t="s">
        <v>54</v>
      </c>
      <c r="D30" s="34">
        <v>6958.75</v>
      </c>
      <c r="E30" s="26">
        <v>12.49</v>
      </c>
      <c r="F30" s="16">
        <f t="shared" si="2"/>
        <v>16.22</v>
      </c>
      <c r="G30" s="16">
        <f t="shared" si="3"/>
        <v>112870.92</v>
      </c>
      <c r="H30" s="35"/>
    </row>
    <row r="31" spans="1:10" ht="45.75" customHeight="1" x14ac:dyDescent="0.25">
      <c r="A31" s="11" t="s">
        <v>59</v>
      </c>
      <c r="B31" s="31" t="s">
        <v>60</v>
      </c>
      <c r="C31" s="24" t="s">
        <v>54</v>
      </c>
      <c r="D31" s="34">
        <v>5240.58</v>
      </c>
      <c r="E31" s="26">
        <v>10.54</v>
      </c>
      <c r="F31" s="16">
        <f t="shared" si="2"/>
        <v>13.69</v>
      </c>
      <c r="G31" s="16">
        <f t="shared" si="3"/>
        <v>71743.539999999994</v>
      </c>
      <c r="H31" s="35"/>
    </row>
    <row r="32" spans="1:10" ht="45.75" customHeight="1" x14ac:dyDescent="0.25">
      <c r="A32" s="11" t="s">
        <v>61</v>
      </c>
      <c r="B32" s="31" t="s">
        <v>62</v>
      </c>
      <c r="C32" s="24" t="s">
        <v>54</v>
      </c>
      <c r="D32" s="34">
        <v>1309.8599999999999</v>
      </c>
      <c r="E32" s="26">
        <v>10</v>
      </c>
      <c r="F32" s="16">
        <f t="shared" si="2"/>
        <v>12.99</v>
      </c>
      <c r="G32" s="16">
        <f t="shared" si="3"/>
        <v>17015.080000000002</v>
      </c>
      <c r="H32" s="35"/>
    </row>
    <row r="33" spans="1:10" ht="45.75" customHeight="1" x14ac:dyDescent="0.25">
      <c r="A33" s="11" t="s">
        <v>63</v>
      </c>
      <c r="B33" s="31" t="s">
        <v>64</v>
      </c>
      <c r="C33" s="24" t="s">
        <v>21</v>
      </c>
      <c r="D33" s="14">
        <v>483.92999999999995</v>
      </c>
      <c r="E33" s="26">
        <v>572.77</v>
      </c>
      <c r="F33" s="16">
        <f t="shared" si="2"/>
        <v>744.02</v>
      </c>
      <c r="G33" s="16">
        <f t="shared" si="3"/>
        <v>360053.59</v>
      </c>
      <c r="H33" s="27"/>
    </row>
    <row r="34" spans="1:10" ht="45.75" customHeight="1" x14ac:dyDescent="0.25">
      <c r="A34" s="11" t="s">
        <v>65</v>
      </c>
      <c r="B34" s="31" t="s">
        <v>66</v>
      </c>
      <c r="C34" s="24" t="s">
        <v>16</v>
      </c>
      <c r="D34" s="14">
        <v>2473.42</v>
      </c>
      <c r="E34" s="26">
        <v>3.61</v>
      </c>
      <c r="F34" s="16">
        <f t="shared" si="2"/>
        <v>4.68</v>
      </c>
      <c r="G34" s="16">
        <f t="shared" si="3"/>
        <v>11575.6</v>
      </c>
      <c r="H34" s="27"/>
    </row>
    <row r="35" spans="1:10" ht="23.25" customHeight="1" x14ac:dyDescent="0.25">
      <c r="A35" s="17" t="s">
        <v>67</v>
      </c>
      <c r="B35" s="52" t="s">
        <v>68</v>
      </c>
      <c r="C35" s="52"/>
      <c r="D35" s="30"/>
      <c r="E35" s="22"/>
      <c r="F35" s="22"/>
      <c r="G35" s="22">
        <f>SUM(G36:G45)</f>
        <v>5082233.2299999995</v>
      </c>
    </row>
    <row r="36" spans="1:10" ht="38.25" customHeight="1" x14ac:dyDescent="0.25">
      <c r="A36" s="11" t="s">
        <v>69</v>
      </c>
      <c r="B36" s="31" t="s">
        <v>70</v>
      </c>
      <c r="C36" s="24" t="s">
        <v>21</v>
      </c>
      <c r="D36" s="14">
        <v>83.72</v>
      </c>
      <c r="E36" s="26">
        <v>571.62</v>
      </c>
      <c r="F36" s="16">
        <f t="shared" ref="F36:F45" si="4">TRUNC((E36*H$3),2)</f>
        <v>742.53</v>
      </c>
      <c r="G36" s="16">
        <f t="shared" ref="G36:G45" si="5">TRUNC((D36*F36),2)</f>
        <v>62164.61</v>
      </c>
    </row>
    <row r="37" spans="1:10" ht="51.75" customHeight="1" x14ac:dyDescent="0.25">
      <c r="A37" s="11" t="s">
        <v>71</v>
      </c>
      <c r="B37" s="31" t="s">
        <v>48</v>
      </c>
      <c r="C37" s="24" t="s">
        <v>49</v>
      </c>
      <c r="D37" s="34">
        <v>312</v>
      </c>
      <c r="E37" s="26">
        <v>9808.0499999999993</v>
      </c>
      <c r="F37" s="16">
        <f t="shared" si="4"/>
        <v>12740.65</v>
      </c>
      <c r="G37" s="16">
        <f t="shared" si="5"/>
        <v>3975082.8</v>
      </c>
      <c r="H37" s="36"/>
    </row>
    <row r="38" spans="1:10" ht="41.25" customHeight="1" x14ac:dyDescent="0.25">
      <c r="A38" s="11" t="s">
        <v>72</v>
      </c>
      <c r="B38" s="31" t="s">
        <v>51</v>
      </c>
      <c r="C38" s="24" t="s">
        <v>16</v>
      </c>
      <c r="D38" s="34">
        <v>1934.53</v>
      </c>
      <c r="E38" s="26">
        <v>151.13999999999999</v>
      </c>
      <c r="F38" s="16">
        <f t="shared" si="4"/>
        <v>196.33</v>
      </c>
      <c r="G38" s="16">
        <f t="shared" si="5"/>
        <v>379806.27</v>
      </c>
      <c r="H38" s="36"/>
    </row>
    <row r="39" spans="1:10" ht="51.75" customHeight="1" x14ac:dyDescent="0.25">
      <c r="A39" s="11" t="s">
        <v>73</v>
      </c>
      <c r="B39" s="31" t="s">
        <v>53</v>
      </c>
      <c r="C39" s="24" t="s">
        <v>54</v>
      </c>
      <c r="D39" s="34">
        <v>6772.6100000000006</v>
      </c>
      <c r="E39" s="26">
        <v>14.86</v>
      </c>
      <c r="F39" s="16">
        <f t="shared" si="4"/>
        <v>19.3</v>
      </c>
      <c r="G39" s="16">
        <f t="shared" si="5"/>
        <v>130711.37</v>
      </c>
      <c r="H39" s="35"/>
    </row>
    <row r="40" spans="1:10" ht="51.75" customHeight="1" x14ac:dyDescent="0.25">
      <c r="A40" s="11" t="s">
        <v>74</v>
      </c>
      <c r="B40" s="31" t="s">
        <v>56</v>
      </c>
      <c r="C40" s="24" t="s">
        <v>54</v>
      </c>
      <c r="D40" s="34">
        <v>4001.79</v>
      </c>
      <c r="E40" s="26">
        <v>13.97</v>
      </c>
      <c r="F40" s="16">
        <f t="shared" si="4"/>
        <v>18.14</v>
      </c>
      <c r="G40" s="16">
        <f t="shared" si="5"/>
        <v>72592.47</v>
      </c>
      <c r="H40" s="35"/>
    </row>
    <row r="41" spans="1:10" ht="51.75" customHeight="1" x14ac:dyDescent="0.25">
      <c r="A41" s="11" t="s">
        <v>75</v>
      </c>
      <c r="B41" s="31" t="s">
        <v>58</v>
      </c>
      <c r="C41" s="24" t="s">
        <v>54</v>
      </c>
      <c r="D41" s="34">
        <v>4761.25</v>
      </c>
      <c r="E41" s="26">
        <v>12.49</v>
      </c>
      <c r="F41" s="16">
        <f t="shared" si="4"/>
        <v>16.22</v>
      </c>
      <c r="G41" s="16">
        <f t="shared" si="5"/>
        <v>77227.47</v>
      </c>
      <c r="H41" s="35"/>
    </row>
    <row r="42" spans="1:10" ht="51.75" customHeight="1" x14ac:dyDescent="0.25">
      <c r="A42" s="11" t="s">
        <v>76</v>
      </c>
      <c r="B42" s="31" t="s">
        <v>60</v>
      </c>
      <c r="C42" s="24" t="s">
        <v>54</v>
      </c>
      <c r="D42" s="34">
        <v>3878.29</v>
      </c>
      <c r="E42" s="26">
        <v>10.54</v>
      </c>
      <c r="F42" s="16">
        <f t="shared" si="4"/>
        <v>13.69</v>
      </c>
      <c r="G42" s="16">
        <f t="shared" si="5"/>
        <v>53093.79</v>
      </c>
      <c r="H42" s="35"/>
    </row>
    <row r="43" spans="1:10" ht="45.75" customHeight="1" x14ac:dyDescent="0.25">
      <c r="A43" s="11" t="s">
        <v>77</v>
      </c>
      <c r="B43" s="31" t="s">
        <v>62</v>
      </c>
      <c r="C43" s="24" t="s">
        <v>54</v>
      </c>
      <c r="D43" s="34">
        <v>1580.67</v>
      </c>
      <c r="E43" s="26">
        <v>10</v>
      </c>
      <c r="F43" s="16">
        <f t="shared" si="4"/>
        <v>12.99</v>
      </c>
      <c r="G43" s="16">
        <f t="shared" si="5"/>
        <v>20532.900000000001</v>
      </c>
      <c r="H43" s="35"/>
    </row>
    <row r="44" spans="1:10" ht="51.75" customHeight="1" x14ac:dyDescent="0.25">
      <c r="A44" s="11" t="s">
        <v>78</v>
      </c>
      <c r="B44" s="31" t="s">
        <v>64</v>
      </c>
      <c r="C44" s="24" t="s">
        <v>21</v>
      </c>
      <c r="D44" s="34">
        <v>405.86</v>
      </c>
      <c r="E44" s="26">
        <v>572.77</v>
      </c>
      <c r="F44" s="16">
        <f t="shared" si="4"/>
        <v>744.02</v>
      </c>
      <c r="G44" s="16">
        <f t="shared" si="5"/>
        <v>301967.95</v>
      </c>
      <c r="H44" s="37"/>
    </row>
    <row r="45" spans="1:10" ht="41.25" customHeight="1" x14ac:dyDescent="0.25">
      <c r="A45" s="11" t="s">
        <v>79</v>
      </c>
      <c r="B45" s="31" t="s">
        <v>66</v>
      </c>
      <c r="C45" s="24" t="s">
        <v>21</v>
      </c>
      <c r="D45" s="34">
        <v>1934.53</v>
      </c>
      <c r="E45" s="26">
        <v>3.61</v>
      </c>
      <c r="F45" s="16">
        <f t="shared" si="4"/>
        <v>4.68</v>
      </c>
      <c r="G45" s="16">
        <f t="shared" si="5"/>
        <v>9053.6</v>
      </c>
      <c r="H45" s="37"/>
    </row>
    <row r="46" spans="1:10" ht="17.25" customHeight="1" x14ac:dyDescent="0.25">
      <c r="A46" s="17">
        <v>4</v>
      </c>
      <c r="B46" s="53" t="s">
        <v>80</v>
      </c>
      <c r="C46" s="53" t="s">
        <v>81</v>
      </c>
      <c r="D46" s="30"/>
      <c r="E46" s="22"/>
      <c r="F46" s="22"/>
      <c r="G46" s="22">
        <f>G47+G52+G57</f>
        <v>3199353.1</v>
      </c>
      <c r="J46" s="33"/>
    </row>
    <row r="47" spans="1:10" ht="17.25" customHeight="1" x14ac:dyDescent="0.25">
      <c r="A47" s="17" t="s">
        <v>82</v>
      </c>
      <c r="B47" s="38" t="s">
        <v>83</v>
      </c>
      <c r="C47" s="38"/>
      <c r="D47" s="30"/>
      <c r="E47" s="22"/>
      <c r="F47" s="22"/>
      <c r="G47" s="22">
        <f>SUM(G48:G51)</f>
        <v>2071679.6300000001</v>
      </c>
    </row>
    <row r="48" spans="1:10" ht="42" customHeight="1" x14ac:dyDescent="0.25">
      <c r="A48" s="11" t="s">
        <v>84</v>
      </c>
      <c r="B48" s="31" t="s">
        <v>85</v>
      </c>
      <c r="C48" s="24" t="s">
        <v>21</v>
      </c>
      <c r="D48" s="14">
        <v>398.88</v>
      </c>
      <c r="E48" s="26">
        <v>408.47</v>
      </c>
      <c r="F48" s="16">
        <f t="shared" ref="F48:F51" si="6">TRUNC((E48*H$3),2)</f>
        <v>530.6</v>
      </c>
      <c r="G48" s="16">
        <f t="shared" ref="G48:G51" si="7">TRUNC((D48*F48),2)</f>
        <v>211645.72</v>
      </c>
    </row>
    <row r="49" spans="1:7" ht="42" customHeight="1" x14ac:dyDescent="0.25">
      <c r="A49" s="11" t="s">
        <v>86</v>
      </c>
      <c r="B49" s="31" t="s">
        <v>70</v>
      </c>
      <c r="C49" s="24" t="s">
        <v>21</v>
      </c>
      <c r="D49" s="14">
        <v>517.68000000000006</v>
      </c>
      <c r="E49" s="26">
        <v>571.62</v>
      </c>
      <c r="F49" s="16">
        <f t="shared" si="6"/>
        <v>742.53</v>
      </c>
      <c r="G49" s="16">
        <f t="shared" si="7"/>
        <v>384392.93</v>
      </c>
    </row>
    <row r="50" spans="1:7" ht="45" x14ac:dyDescent="0.25">
      <c r="A50" s="11" t="s">
        <v>87</v>
      </c>
      <c r="B50" s="39" t="s">
        <v>88</v>
      </c>
      <c r="C50" s="13" t="s">
        <v>49</v>
      </c>
      <c r="D50" s="14">
        <v>1296</v>
      </c>
      <c r="E50" s="26">
        <v>549.99</v>
      </c>
      <c r="F50" s="16">
        <f t="shared" si="6"/>
        <v>714.43</v>
      </c>
      <c r="G50" s="16">
        <f t="shared" si="7"/>
        <v>925901.28</v>
      </c>
    </row>
    <row r="51" spans="1:7" ht="42" customHeight="1" x14ac:dyDescent="0.25">
      <c r="A51" s="11" t="s">
        <v>89</v>
      </c>
      <c r="B51" s="31" t="s">
        <v>51</v>
      </c>
      <c r="C51" s="24" t="s">
        <v>16</v>
      </c>
      <c r="D51" s="14">
        <v>2800.08</v>
      </c>
      <c r="E51" s="26">
        <v>151.13999999999999</v>
      </c>
      <c r="F51" s="16">
        <f t="shared" si="6"/>
        <v>196.33</v>
      </c>
      <c r="G51" s="16">
        <f t="shared" si="7"/>
        <v>549739.69999999995</v>
      </c>
    </row>
    <row r="52" spans="1:7" ht="23.25" customHeight="1" x14ac:dyDescent="0.25">
      <c r="A52" s="17" t="s">
        <v>90</v>
      </c>
      <c r="B52" s="53" t="s">
        <v>91</v>
      </c>
      <c r="C52" s="53"/>
      <c r="D52" s="30"/>
      <c r="E52" s="22"/>
      <c r="F52" s="22"/>
      <c r="G52" s="22">
        <f>SUM(G53:G56)</f>
        <v>951414.89999999991</v>
      </c>
    </row>
    <row r="53" spans="1:7" ht="42" customHeight="1" x14ac:dyDescent="0.25">
      <c r="A53" s="11" t="s">
        <v>92</v>
      </c>
      <c r="B53" s="31" t="s">
        <v>85</v>
      </c>
      <c r="C53" s="24" t="s">
        <v>21</v>
      </c>
      <c r="D53" s="14">
        <v>201.3</v>
      </c>
      <c r="E53" s="26">
        <v>408.47</v>
      </c>
      <c r="F53" s="16">
        <f t="shared" ref="F53:F56" si="8">TRUNC((E53*H$3),2)</f>
        <v>530.6</v>
      </c>
      <c r="G53" s="16">
        <f t="shared" ref="G53:G56" si="9">TRUNC((D53*F53),2)</f>
        <v>106809.78</v>
      </c>
    </row>
    <row r="54" spans="1:7" ht="42" customHeight="1" x14ac:dyDescent="0.25">
      <c r="A54" s="11" t="s">
        <v>93</v>
      </c>
      <c r="B54" s="31" t="s">
        <v>70</v>
      </c>
      <c r="C54" s="24" t="s">
        <v>21</v>
      </c>
      <c r="D54" s="14">
        <v>177.89999999999998</v>
      </c>
      <c r="E54" s="26">
        <v>571.62</v>
      </c>
      <c r="F54" s="16">
        <f t="shared" si="8"/>
        <v>742.53</v>
      </c>
      <c r="G54" s="16">
        <f t="shared" si="9"/>
        <v>132096.07999999999</v>
      </c>
    </row>
    <row r="55" spans="1:7" ht="45" x14ac:dyDescent="0.25">
      <c r="A55" s="11" t="s">
        <v>94</v>
      </c>
      <c r="B55" s="39" t="s">
        <v>95</v>
      </c>
      <c r="C55" s="13" t="s">
        <v>49</v>
      </c>
      <c r="D55" s="14">
        <v>540</v>
      </c>
      <c r="E55" s="26">
        <v>784.18</v>
      </c>
      <c r="F55" s="16">
        <f t="shared" si="8"/>
        <v>1018.64</v>
      </c>
      <c r="G55" s="16">
        <f t="shared" si="9"/>
        <v>550065.6</v>
      </c>
    </row>
    <row r="56" spans="1:7" ht="42" customHeight="1" x14ac:dyDescent="0.25">
      <c r="A56" s="11" t="s">
        <v>96</v>
      </c>
      <c r="B56" s="31" t="s">
        <v>51</v>
      </c>
      <c r="C56" s="24" t="s">
        <v>16</v>
      </c>
      <c r="D56" s="14">
        <v>827.4</v>
      </c>
      <c r="E56" s="26">
        <v>151.13999999999999</v>
      </c>
      <c r="F56" s="16">
        <f t="shared" si="8"/>
        <v>196.33</v>
      </c>
      <c r="G56" s="16">
        <f t="shared" si="9"/>
        <v>162443.44</v>
      </c>
    </row>
    <row r="57" spans="1:7" ht="27.75" customHeight="1" x14ac:dyDescent="0.25">
      <c r="A57" s="17" t="s">
        <v>97</v>
      </c>
      <c r="B57" s="53" t="s">
        <v>98</v>
      </c>
      <c r="C57" s="53"/>
      <c r="D57" s="30"/>
      <c r="E57" s="22"/>
      <c r="F57" s="22"/>
      <c r="G57" s="22">
        <f>SUM(G58:G61)</f>
        <v>176258.56999999998</v>
      </c>
    </row>
    <row r="58" spans="1:7" ht="42" customHeight="1" x14ac:dyDescent="0.25">
      <c r="A58" s="11" t="s">
        <v>99</v>
      </c>
      <c r="B58" s="31" t="s">
        <v>85</v>
      </c>
      <c r="C58" s="24" t="s">
        <v>21</v>
      </c>
      <c r="D58" s="14">
        <v>39.44</v>
      </c>
      <c r="E58" s="26">
        <v>408.47</v>
      </c>
      <c r="F58" s="16">
        <f t="shared" ref="F58:F61" si="10">TRUNC((E58*H$3),2)</f>
        <v>530.6</v>
      </c>
      <c r="G58" s="16">
        <f t="shared" ref="G58:G61" si="11">TRUNC((D58*F58),2)</f>
        <v>20926.86</v>
      </c>
    </row>
    <row r="59" spans="1:7" ht="42" customHeight="1" x14ac:dyDescent="0.25">
      <c r="A59" s="11" t="s">
        <v>100</v>
      </c>
      <c r="B59" s="31" t="s">
        <v>70</v>
      </c>
      <c r="C59" s="24" t="s">
        <v>21</v>
      </c>
      <c r="D59" s="14">
        <v>28.04</v>
      </c>
      <c r="E59" s="26">
        <v>571.62</v>
      </c>
      <c r="F59" s="16">
        <f t="shared" si="10"/>
        <v>742.53</v>
      </c>
      <c r="G59" s="16">
        <f t="shared" si="11"/>
        <v>20820.54</v>
      </c>
    </row>
    <row r="60" spans="1:7" ht="45" x14ac:dyDescent="0.25">
      <c r="A60" s="11" t="s">
        <v>101</v>
      </c>
      <c r="B60" s="39" t="s">
        <v>95</v>
      </c>
      <c r="C60" s="13" t="s">
        <v>49</v>
      </c>
      <c r="D60" s="14">
        <v>108</v>
      </c>
      <c r="E60" s="26">
        <v>784.18</v>
      </c>
      <c r="F60" s="16">
        <f t="shared" si="10"/>
        <v>1018.64</v>
      </c>
      <c r="G60" s="16">
        <f t="shared" si="11"/>
        <v>110013.12</v>
      </c>
    </row>
    <row r="61" spans="1:7" ht="42" customHeight="1" x14ac:dyDescent="0.25">
      <c r="A61" s="11" t="s">
        <v>102</v>
      </c>
      <c r="B61" s="31" t="s">
        <v>51</v>
      </c>
      <c r="C61" s="24" t="s">
        <v>16</v>
      </c>
      <c r="D61" s="14">
        <v>124.78</v>
      </c>
      <c r="E61" s="26">
        <v>151.13999999999999</v>
      </c>
      <c r="F61" s="16">
        <f t="shared" si="10"/>
        <v>196.33</v>
      </c>
      <c r="G61" s="16">
        <f t="shared" si="11"/>
        <v>24498.05</v>
      </c>
    </row>
    <row r="62" spans="1:7" ht="22.5" customHeight="1" x14ac:dyDescent="0.25">
      <c r="A62" s="40" t="s">
        <v>103</v>
      </c>
      <c r="B62" s="41"/>
      <c r="C62" s="41"/>
      <c r="D62" s="41"/>
      <c r="E62" s="41"/>
      <c r="F62" s="42"/>
      <c r="G62" s="43">
        <f>G46+G23+G12+G10</f>
        <v>14416605.380000001</v>
      </c>
    </row>
    <row r="63" spans="1:7" x14ac:dyDescent="0.25">
      <c r="A63" s="44"/>
      <c r="B63" s="44"/>
      <c r="C63" s="44"/>
      <c r="D63" s="44"/>
      <c r="E63" s="44"/>
      <c r="F63" s="44"/>
      <c r="G63" s="44"/>
    </row>
    <row r="64" spans="1:7" x14ac:dyDescent="0.25">
      <c r="A64" s="45"/>
      <c r="B64" s="45"/>
      <c r="C64" s="45"/>
      <c r="D64" s="45"/>
      <c r="E64" s="45"/>
      <c r="F64" s="45"/>
      <c r="G64" s="45"/>
    </row>
    <row r="65" spans="1:7" x14ac:dyDescent="0.25">
      <c r="A65" s="45"/>
      <c r="B65" s="45"/>
      <c r="C65" s="45"/>
      <c r="D65" s="45"/>
      <c r="E65" s="45"/>
      <c r="F65" s="45"/>
      <c r="G65" s="45"/>
    </row>
    <row r="66" spans="1:7" x14ac:dyDescent="0.25">
      <c r="A66" s="45"/>
      <c r="B66" s="45"/>
      <c r="C66" s="45"/>
      <c r="D66" s="45"/>
      <c r="E66" s="45"/>
      <c r="F66" s="45"/>
      <c r="G66" s="45"/>
    </row>
    <row r="67" spans="1:7" x14ac:dyDescent="0.25">
      <c r="A67" s="45"/>
      <c r="B67" s="45"/>
      <c r="C67" s="45"/>
      <c r="D67" s="45"/>
      <c r="E67" s="45"/>
      <c r="F67" s="45"/>
      <c r="G67" s="45"/>
    </row>
    <row r="68" spans="1:7" x14ac:dyDescent="0.25">
      <c r="A68" s="45"/>
      <c r="B68" s="45"/>
      <c r="C68" s="45"/>
      <c r="D68" s="45"/>
      <c r="E68" s="45"/>
      <c r="F68" s="45"/>
      <c r="G68" s="45"/>
    </row>
    <row r="69" spans="1:7" x14ac:dyDescent="0.25">
      <c r="A69" s="45"/>
      <c r="B69" s="45"/>
      <c r="C69" s="45"/>
      <c r="D69" s="45"/>
      <c r="E69" s="45"/>
      <c r="F69" s="45"/>
      <c r="G69" s="45"/>
    </row>
    <row r="70" spans="1:7" x14ac:dyDescent="0.25">
      <c r="A70" s="45"/>
      <c r="B70" s="45"/>
      <c r="C70" s="45"/>
      <c r="D70" s="45"/>
      <c r="E70" s="45"/>
      <c r="F70" s="45"/>
      <c r="G70" s="45"/>
    </row>
    <row r="71" spans="1:7" x14ac:dyDescent="0.25">
      <c r="A71" s="45"/>
      <c r="B71" s="45"/>
      <c r="C71" s="45"/>
      <c r="D71" s="45"/>
      <c r="E71" s="45"/>
      <c r="F71" s="45"/>
      <c r="G71" s="45"/>
    </row>
    <row r="72" spans="1:7" x14ac:dyDescent="0.25">
      <c r="A72" s="45"/>
      <c r="B72" s="45"/>
      <c r="C72" s="45"/>
      <c r="D72" s="45"/>
      <c r="E72" s="45"/>
      <c r="F72" s="45"/>
      <c r="G72" s="45"/>
    </row>
  </sheetData>
  <mergeCells count="19">
    <mergeCell ref="A9:G9"/>
    <mergeCell ref="A1:G3"/>
    <mergeCell ref="A4:E4"/>
    <mergeCell ref="F4:G4"/>
    <mergeCell ref="A5:E5"/>
    <mergeCell ref="F5:G5"/>
    <mergeCell ref="A6:G6"/>
    <mergeCell ref="A7:A8"/>
    <mergeCell ref="B7:B8"/>
    <mergeCell ref="C7:C8"/>
    <mergeCell ref="D7:D8"/>
    <mergeCell ref="E7:G7"/>
    <mergeCell ref="A63:G72"/>
    <mergeCell ref="B10:F10"/>
    <mergeCell ref="B23:F23"/>
    <mergeCell ref="B35:C35"/>
    <mergeCell ref="B46:C46"/>
    <mergeCell ref="B52:C52"/>
    <mergeCell ref="B57:C57"/>
  </mergeCells>
  <pageMargins left="0.7" right="0.7" top="0.75" bottom="0.75" header="0.3" footer="0.3"/>
  <pageSetup paperSize="9" scale="49" fitToHeight="2" orientation="portrait" r:id="rId1"/>
  <rowBreaks count="1" manualBreakCount="1">
    <brk id="3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DE PREÇOS </vt:lpstr>
      <vt:lpstr>'PLANILHA DE PREÇOS '!Area_de_impressao</vt:lpstr>
      <vt:lpstr>'PLANILHA DE PREÇOS 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</dc:creator>
  <cp:lastModifiedBy>Usuário do Windows</cp:lastModifiedBy>
  <cp:lastPrinted>2022-11-07T19:09:26Z</cp:lastPrinted>
  <dcterms:created xsi:type="dcterms:W3CDTF">2022-11-07T19:09:22Z</dcterms:created>
  <dcterms:modified xsi:type="dcterms:W3CDTF">2022-12-19T13:52:40Z</dcterms:modified>
</cp:coreProperties>
</file>