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 ESCOLA HENRIQUE ALVES FERREIRA\"/>
    </mc:Choice>
  </mc:AlternateContent>
  <bookViews>
    <workbookView xWindow="-105" yWindow="-105" windowWidth="23250" windowHeight="12570" activeTab="3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<sst xmlns="http://schemas.openxmlformats.org/spreadsheetml/2006/main" count="2698" uniqueCount="870">
  <si>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</si>
  <si>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</si>
  <si>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</si>
  <si>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</si>
  <si>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</si>
  <si>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</si>
  <si>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</si>
  <si>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</si>
  <si>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</si>
  <si>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</si>
  <si>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</si>
  <si>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</si>
  <si>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</si>
  <si>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</si>
  <si>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</si>
  <si>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</si>
  <si>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</si>
  <si>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</si>
  <si>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</si>
  <si>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</si>
  <si>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</si>
  <si>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</si>
  <si>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</si>
  <si>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</si>
  <si>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</si>
  <si>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</si>
  <si>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</si>
  <si>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</si>
  <si>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</si>
  <si>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</si>
  <si>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</si>
  <si>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</si>
  <si>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</si>
  <si>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</si>
  <si>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</si>
  <si>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</si>
  <si>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</si>
  <si>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</si>
  <si>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</si>
  <si>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</si>
  <si>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</si>
  <si>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</si>
  <si>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</si>
  <si>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</si>
  <si>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</si>
  <si>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</si>
  <si>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</si>
  <si>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</si>
  <si>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</si>
  <si>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</si>
  <si>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</si>
  <si>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</si>
  <si>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</si>
  <si>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</si>
  <si>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</si>
  <si>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</si>
  <si>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</si>
  <si>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</si>
  <si>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</si>
  <si>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</si>
  <si>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</si>
  <si>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</si>
  <si>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</si>
  <si>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</si>
  <si>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</si>
  <si>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</si>
  <si>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</si>
  <si>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</si>
  <si>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</si>
  <si>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</si>
  <si>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</si>
  <si>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</si>
  <si>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</si>
  <si>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</si>
  <si>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</si>
  <si>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</si>
  <si>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</si>
  <si>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</si>
  <si>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</si>
  <si>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</si>
  <si>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</si>
  <si>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</si>
  <si>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</si>
  <si>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</si>
  <si>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</si>
  <si>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</si>
  <si>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</si>
  <si>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</si>
  <si>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</si>
  <si>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</si>
  <si>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</si>
  <si>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</si>
  <si>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</si>
  <si>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</si>
  <si>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</si>
  <si>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</si>
  <si>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</si>
  <si>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</si>
  <si>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</si>
  <si>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</si>
  <si>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</si>
  <si>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</si>
  <si>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</si>
  <si>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</si>
  <si>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</si>
  <si>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</si>
  <si>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</si>
  <si>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</si>
  <si>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</si>
  <si>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</si>
  <si>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</si>
  <si>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</si>
  <si>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</si>
  <si>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</si>
  <si>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</si>
  <si>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</si>
  <si>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</si>
  <si>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</si>
  <si>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</si>
  <si>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</si>
  <si>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</si>
  <si>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</si>
  <si>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</si>
  <si>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</si>
  <si>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</si>
  <si>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</si>
  <si>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</si>
  <si>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</si>
  <si>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</si>
  <si>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</si>
  <si>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</si>
  <si>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</si>
  <si>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</si>
  <si>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</si>
  <si>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</si>
  <si>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</si>
  <si>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</si>
  <si>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</si>
  <si>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</si>
  <si>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</si>
  <si>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</si>
  <si>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</si>
  <si>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</si>
  <si>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</si>
  <si>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</si>
  <si>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</si>
  <si>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</si>
  <si>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</si>
  <si>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</si>
  <si>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</si>
  <si>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</si>
  <si>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</si>
  <si>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</si>
  <si>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</si>
  <si>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</si>
  <si>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</si>
  <si>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</si>
  <si>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</si>
  <si>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</si>
  <si>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</si>
  <si>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</si>
  <si>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</si>
  <si>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</si>
  <si>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</si>
  <si>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</si>
  <si>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</si>
  <si>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</si>
  <si>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</si>
  <si>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</si>
  <si>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</si>
  <si>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</si>
  <si>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</si>
  <si>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</si>
  <si>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</si>
  <si>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</si>
  <si>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</si>
  <si>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</si>
  <si>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</si>
  <si>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</si>
  <si>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</si>
  <si>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</si>
  <si>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</si>
  <si>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</si>
  <si>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</si>
  <si>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</si>
  <si>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</si>
  <si>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</si>
  <si>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</si>
  <si>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</si>
  <si>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</si>
  <si>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</si>
  <si>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</si>
  <si>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</si>
  <si>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</si>
  <si>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</si>
  <si>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</si>
  <si>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</si>
  <si>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</si>
  <si>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</si>
  <si>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</si>
  <si>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</si>
  <si>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</si>
  <si>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</si>
  <si>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</si>
  <si>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</si>
  <si>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</si>
  <si>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</si>
  <si>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</si>
  <si>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</si>
  <si>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</si>
  <si>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</si>
  <si>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</si>
  <si>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</si>
  <si>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</si>
  <si>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</si>
  <si>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</si>
  <si>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</si>
  <si>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</si>
  <si>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</si>
  <si>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</si>
  <si>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</si>
  <si>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</si>
  <si>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</si>
  <si>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</si>
  <si>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</si>
  <si>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</si>
  <si>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</si>
  <si>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</si>
  <si>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</si>
  <si>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</si>
  <si>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</si>
  <si>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</si>
  <si>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</si>
  <si>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</si>
  <si>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</si>
  <si>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</si>
  <si>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</si>
  <si>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</si>
  <si>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</si>
  <si>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</si>
  <si>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</si>
  <si>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</si>
  <si>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</si>
  <si>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</si>
  <si>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</si>
  <si>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</si>
  <si>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</si>
  <si>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</si>
  <si>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</si>
  <si>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</si>
  <si>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</si>
  <si>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</si>
  <si>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</si>
  <si>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</si>
  <si>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</si>
  <si>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</si>
  <si>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</si>
  <si>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</si>
  <si>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</si>
  <si>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</si>
  <si>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</si>
  <si>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</si>
  <si>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</si>
  <si>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</si>
  <si>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</si>
  <si>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</si>
  <si>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</si>
  <si>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</si>
  <si>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</si>
  <si>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</si>
  <si>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</si>
  <si>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</si>
  <si>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</si>
  <si>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</si>
  <si>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</si>
  <si>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</si>
  <si>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</si>
  <si>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</si>
  <si>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</si>
  <si>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</si>
  <si>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</si>
  <si>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</si>
  <si>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</si>
  <si>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</si>
  <si>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</si>
  <si>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</si>
  <si>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</si>
  <si>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</si>
  <si>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</si>
  <si>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</si>
  <si>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</si>
  <si>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</si>
  <si>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</si>
  <si>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</si>
  <si>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</si>
  <si>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</si>
  <si>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</si>
  <si>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</si>
  <si>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</si>
  <si>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</si>
  <si>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</si>
  <si>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</si>
  <si>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</si>
  <si>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</si>
  <si>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</si>
  <si>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</si>
  <si>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</si>
  <si>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</si>
  <si>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</si>
  <si>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</si>
  <si>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</si>
  <si>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</si>
  <si>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</si>
  <si>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</si>
  <si>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</si>
  <si>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</si>
  <si>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</si>
  <si>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</si>
  <si>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</si>
  <si>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</si>
  <si>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</si>
  <si>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</si>
  <si>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</si>
  <si>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</si>
  <si>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</si>
  <si>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</si>
  <si>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</si>
  <si>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</si>
  <si>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</si>
  <si>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</si>
  <si>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</si>
  <si>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</si>
  <si>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</si>
  <si>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</si>
  <si>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</si>
  <si>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</si>
  <si>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</si>
  <si>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</si>
  <si>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</si>
  <si>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</si>
  <si>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</si>
  <si>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</si>
  <si>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</si>
  <si>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</si>
  <si>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</si>
  <si>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</si>
  <si>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</si>
  <si>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</si>
  <si>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</si>
  <si>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</si>
  <si>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</si>
  <si>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</si>
  <si>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</si>
  <si>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</si>
  <si>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</si>
  <si>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</si>
  <si>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</si>
  <si>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</si>
  <si>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</si>
  <si>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</si>
  <si>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</si>
  <si>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</si>
  <si>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</si>
  <si>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</si>
  <si>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</si>
  <si>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</si>
  <si>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</si>
  <si>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</si>
  <si>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</si>
  <si>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</si>
  <si>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</si>
  <si>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</si>
  <si>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</si>
  <si>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</si>
  <si>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</si>
  <si>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</si>
  <si>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</si>
  <si>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</si>
  <si>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</si>
  <si>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</si>
  <si>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</si>
  <si>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</si>
  <si>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</si>
  <si>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</si>
  <si>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</si>
  <si>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</si>
  <si>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</si>
  <si>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</si>
  <si>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</si>
  <si>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</si>
  <si>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</si>
  <si>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</si>
  <si>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</si>
  <si>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</si>
  <si>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</si>
  <si>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</si>
  <si>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</si>
  <si>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</si>
  <si>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</si>
  <si>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</si>
  <si>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</si>
  <si>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</si>
  <si>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</si>
  <si>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</si>
  <si>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</si>
  <si>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</si>
  <si>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</si>
  <si>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</si>
  <si>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</si>
  <si>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</si>
  <si>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</si>
  <si>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</si>
  <si>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</si>
  <si>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</si>
  <si>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</si>
  <si>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</si>
  <si>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</si>
  <si>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</si>
  <si>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</si>
  <si>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</si>
  <si>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</si>
  <si>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</si>
  <si>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</si>
  <si>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</si>
  <si>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</si>
  <si>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</si>
  <si>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</si>
  <si>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</si>
  <si>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</si>
  <si>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</si>
  <si>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</si>
  <si>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</si>
  <si>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</si>
  <si>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</si>
  <si>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</si>
  <si>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</si>
  <si>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</si>
  <si>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</si>
  <si>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</si>
  <si>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</si>
  <si>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</si>
  <si>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</si>
  <si>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</si>
  <si>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</si>
  <si>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</si>
  <si>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</si>
  <si>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</si>
  <si>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</si>
  <si>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</si>
  <si>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</si>
  <si>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</si>
  <si>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</si>
  <si>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</si>
  <si>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</si>
  <si>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</si>
  <si>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</si>
  <si>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</si>
  <si>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</si>
  <si>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</si>
  <si>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</si>
  <si>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</si>
  <si>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</si>
  <si>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</si>
  <si>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</si>
  <si>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</si>
  <si>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</si>
  <si>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</si>
  <si>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</si>
  <si>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</si>
  <si>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</si>
  <si>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</si>
  <si>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</si>
  <si>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</si>
  <si>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</si>
  <si>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</si>
  <si>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</si>
  <si>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</si>
  <si>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</si>
  <si>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</si>
  <si>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</si>
  <si>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</si>
  <si>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</si>
  <si>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</si>
  <si>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</si>
  <si>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</si>
  <si>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</si>
  <si>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</si>
  <si>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</si>
  <si>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</si>
  <si>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</si>
  <si>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</si>
  <si>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</si>
  <si>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</si>
  <si>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</si>
  <si>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</si>
  <si>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</si>
  <si>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</si>
  <si>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</si>
  <si>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</si>
  <si>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</si>
  <si>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</si>
  <si>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</si>
  <si>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</si>
  <si>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</si>
  <si>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</si>
  <si>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</si>
  <si>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</si>
  <si>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</si>
  <si>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</si>
  <si>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</si>
  <si>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</si>
  <si>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</si>
  <si>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</si>
  <si>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</si>
  <si>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</si>
  <si>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</si>
  <si>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</si>
  <si>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</si>
  <si>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</si>
  <si>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</si>
  <si>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</si>
  <si>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</si>
  <si>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</si>
  <si>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</si>
  <si>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</si>
  <si>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</si>
  <si>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</si>
  <si>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</si>
  <si>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</si>
  <si>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</si>
  <si>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</si>
  <si>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</si>
  <si>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</si>
  <si>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</si>
  <si>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</si>
  <si>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</si>
  <si>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</si>
  <si>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</si>
  <si>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</si>
  <si>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</si>
  <si>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</si>
  <si>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</si>
  <si>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</si>
  <si>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</si>
  <si>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</si>
  <si>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</si>
  <si>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</si>
  <si>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</si>
  <si>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</si>
  <si>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</si>
  <si>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</si>
  <si>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</si>
  <si>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</si>
  <si>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</si>
  <si>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</si>
  <si>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</si>
  <si>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</si>
  <si>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</si>
  <si>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</si>
  <si>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</si>
  <si>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</si>
  <si>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</si>
  <si>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</si>
  <si>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</si>
  <si>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</si>
  <si>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</si>
  <si>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</si>
  <si>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</si>
  <si>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</si>
  <si>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</si>
  <si>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</si>
  <si>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</si>
  <si>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</si>
  <si>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</si>
  <si>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</si>
  <si>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</si>
  <si>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</si>
  <si>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</si>
  <si>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</si>
  <si>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</si>
  <si>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</si>
  <si>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</si>
  <si>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</si>
  <si>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</si>
  <si>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</si>
  <si>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</si>
  <si>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</si>
  <si>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</si>
  <si>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</si>
  <si>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</si>
  <si>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</si>
  <si>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</si>
  <si>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</si>
  <si>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</si>
  <si>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</si>
  <si>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</si>
  <si>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</si>
  <si>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</si>
  <si>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</si>
  <si>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</si>
  <si>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</si>
  <si>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</si>
  <si>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</si>
  <si>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</si>
  <si>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</si>
  <si>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</si>
  <si>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</si>
  <si>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</si>
  <si>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</si>
  <si>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</si>
  <si>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</si>
  <si>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</si>
  <si>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</si>
  <si>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</si>
  <si>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</si>
  <si>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</si>
  <si>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</si>
  <si>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</si>
  <si>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</si>
  <si>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</si>
  <si>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</si>
  <si>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</si>
  <si>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</si>
  <si>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</si>
  <si>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</si>
  <si>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</si>
  <si>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</si>
  <si>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</si>
  <si>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</si>
  <si>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</si>
  <si>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</si>
  <si>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</si>
  <si>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</si>
  <si>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</si>
  <si>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</si>
  <si>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</si>
  <si>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</si>
  <si>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</si>
  <si>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</si>
  <si>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</si>
  <si>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</si>
  <si>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</si>
  <si>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</si>
  <si>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</si>
  <si>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</si>
  <si>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</si>
  <si>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</si>
  <si>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</si>
  <si>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</si>
  <si>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</si>
  <si>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</si>
  <si>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</si>
  <si>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</si>
  <si>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</si>
  <si>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</si>
  <si>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</si>
  <si>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</si>
  <si>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</si>
  <si>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</si>
  <si>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</si>
  <si>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</si>
  <si>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</si>
  <si>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</si>
  <si>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</si>
  <si>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</si>
  <si>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</si>
  <si>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</si>
  <si>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</si>
  <si>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</si>
  <si>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</si>
  <si>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</si>
  <si>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</si>
  <si>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</si>
  <si>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</si>
  <si>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</si>
  <si>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</si>
  <si>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</si>
  <si>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</si>
  <si>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</si>
  <si>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</si>
  <si>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</si>
  <si>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</si>
  <si>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</si>
  <si>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</si>
  <si>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</si>
  <si>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</si>
  <si>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</si>
  <si>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</si>
  <si>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</si>
  <si>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</si>
  <si>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</si>
  <si>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</si>
  <si>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</si>
  <si>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</si>
  <si>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</si>
  <si>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</si>
  <si>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</si>
  <si>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</si>
  <si>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</si>
  <si>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</si>
  <si>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</si>
  <si>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</si>
  <si>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</si>
  <si>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</si>
  <si>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</si>
  <si>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</si>
  <si>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</si>
  <si>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</si>
  <si>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</si>
  <si>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</si>
  <si>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</si>
  <si>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</si>
  <si>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</si>
  <si>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</si>
  <si>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</si>
  <si>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</si>
  <si>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</si>
  <si>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</si>
  <si>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</si>
  <si>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</si>
  <si>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</si>
  <si>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</si>
  <si>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</si>
  <si>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</si>
  <si>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</si>
  <si>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</si>
  <si>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</si>
  <si>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</si>
  <si>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</si>
  <si>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</si>
  <si>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</si>
  <si>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</si>
  <si>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</si>
  <si>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</si>
  <si>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</si>
  <si>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</si>
  <si>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</si>
  <si>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</si>
  <si>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</si>
  <si>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</si>
  <si>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</si>
  <si>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</si>
  <si>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</si>
  <si>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</si>
  <si>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</si>
  <si>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</si>
  <si>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</si>
  <si>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</si>
  <si>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</si>
  <si>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</si>
  <si>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</si>
  <si>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</si>
  <si>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</si>
  <si>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</si>
  <si>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</si>
  <si>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</si>
  <si>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</si>
  <si>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</si>
  <si>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</si>
  <si>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</si>
  <si>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</si>
  <si>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</si>
  <si>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</si>
  <si>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</si>
  <si>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</si>
  <si>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</si>
  <si>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</si>
  <si>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</si>
  <si>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</si>
  <si>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</si>
  <si>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</si>
  <si>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</si>
  <si>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</si>
  <si>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</si>
  <si>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</si>
  <si>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</si>
  <si>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</si>
  <si>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</si>
  <si>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</si>
  <si>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</si>
  <si>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</si>
  <si>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</si>
  <si>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</si>
  <si>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</si>
  <si>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</si>
  <si>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</si>
  <si>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</si>
  <si>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</si>
  <si>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</si>
  <si>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</si>
  <si>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</si>
  <si>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</si>
  <si>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</si>
  <si>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</si>
  <si>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</si>
  <si>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</si>
  <si>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</si>
  <si>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</si>
  <si>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</si>
  <si>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</si>
  <si>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</si>
  <si>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</si>
  <si>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</si>
  <si>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</si>
  <si>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</si>
  <si>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</si>
  <si>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</si>
  <si>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</si>
  <si>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</si>
  <si>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</si>
  <si>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</si>
  <si>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</si>
  <si>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</si>
  <si>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</si>
  <si>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</si>
  <si>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</si>
  <si>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</si>
  <si>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</si>
  <si>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</si>
  <si>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</si>
  <si>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</si>
  <si>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</si>
  <si>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</si>
  <si>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</si>
  <si>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</si>
  <si>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</si>
  <si>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</si>
  <si>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</si>
  <si>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</si>
  <si>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</si>
  <si>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</si>
  <si>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</si>
  <si>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</si>
  <si>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</si>
  <si>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</si>
  <si>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</si>
  <si>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</si>
  <si>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</si>
  <si>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</si>
  <si>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</si>
  <si>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</si>
  <si>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</si>
  <si>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</si>
  <si>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</si>
  <si>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</si>
  <si>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</si>
  <si>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</si>
  <si>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</si>
  <si>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</si>
  <si>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</si>
  <si>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</si>
  <si>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</si>
  <si>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</si>
  <si>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</si>
  <si>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</si>
  <si>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</si>
  <si>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</si>
  <si>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</si>
  <si>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</si>
  <si>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</si>
  <si>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</si>
  <si>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</si>
  <si>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</si>
  <si>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</si>
  <si>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</si>
  <si>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</si>
  <si>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FUNDAMENTAL HENRIQUE ALVES FERREIRA.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</si>
  <si>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VICINAL DO CACAU.</t>
    </r>
  </si>
  <si>
    <t>PLANILHA ORÇAMENTÁRIA PARA A CONSTRUÇÃO DA ESCOLA MUNICIPAL DE ENSINO FUNDAMENTAL HENRIQUE ALVES FERREIRA.</t>
  </si>
  <si>
    <t>PROJETO PARA A CONSTRUÇÃO DA ESCOLA ESCOLA MUNICIPAL DE ENSINO FUNDAMENTAL HENRIQUE ALVES FERREIRA.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</si>
</sst>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4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0" fontId="62" fillId="0" borderId="2" xfId="4" applyFont="1" applyFill="1" applyBorder="1" applyAlignment="1">
      <alignment horizontal="center" vertical="center" wrapText="1"/>
    </xf>
    <xf numFmtId="168" fontId="62" fillId="0" borderId="2" xfId="7" applyFont="1" applyFill="1" applyBorder="1" applyAlignment="1">
      <alignment horizontal="center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0" fillId="0" borderId="2" xfId="97" applyFont="1" applyBorder="1" applyAlignment="1">
      <alignment horizontal="left" vertical="center" wrapText="1"/>
    </xf>
    <xf numFmtId="174" fontId="52" fillId="0" borderId="2" xfId="7" applyNumberFormat="1" applyFont="1" applyBorder="1" applyAlignment="1">
      <alignment horizontal="center" vertical="center"/>
    </xf>
    <xf numFmtId="10" fontId="54" fillId="35" borderId="2" xfId="6" applyNumberFormat="1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  <xf numFmtId="10" fontId="27" fillId="0" borderId="95" xfId="0" applyNumberFormat="1" applyFont="1" applyFill="1" applyBorder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7"/>
      <c r="B1" s="527"/>
      <c r="C1" s="527"/>
      <c r="D1" s="527"/>
    </row>
    <row r="2" spans="1:4">
      <c r="A2" s="527"/>
      <c r="B2" s="527"/>
      <c r="C2" s="527"/>
      <c r="D2" s="527"/>
    </row>
    <row r="3" spans="1:4">
      <c r="A3" s="527"/>
      <c r="B3" s="527"/>
      <c r="C3" s="527"/>
      <c r="D3" s="527"/>
    </row>
    <row r="4" spans="1:4">
      <c r="A4" s="527"/>
      <c r="B4" s="527"/>
      <c r="C4" s="527"/>
      <c r="D4" s="527"/>
    </row>
    <row r="5" spans="1:4">
      <c r="A5" s="527"/>
      <c r="B5" s="527"/>
      <c r="C5" s="527"/>
      <c r="D5" s="527"/>
    </row>
    <row r="6" spans="1:4" ht="18.75" customHeight="1" thickBot="1">
      <c r="A6" s="528"/>
      <c r="B6" s="528"/>
      <c r="C6" s="528"/>
      <c r="D6" s="528"/>
    </row>
    <row r="7" spans="1:4" ht="33" customHeight="1" thickTop="1" thickBot="1">
      <c r="A7" s="529" t="str">
        <f>ORÇAMENTO!A8</f>
        <v>OBRA: ESCOLA MUNICIPAL DE ENSINO FUNDAMENTAL HENRIQUE ALVES FERREIRA.</v>
      </c>
      <c r="B7" s="530"/>
      <c r="C7" s="530"/>
      <c r="D7" s="531"/>
    </row>
    <row r="8" spans="1:4" ht="26.25" customHeight="1" thickTop="1" thickBot="1">
      <c r="A8" s="529" t="str">
        <f>ORÇAMENTO!A9</f>
        <v>LOCAL DA OBRA: VICINAL DO CACAU.</v>
      </c>
      <c r="B8" s="530"/>
      <c r="C8" s="530"/>
      <c r="D8" s="531"/>
    </row>
    <row r="9" spans="1:4" ht="17.25" customHeight="1" thickTop="1" thickBot="1">
      <c r="A9" s="532" t="s">
        <v>847</v>
      </c>
      <c r="B9" s="533"/>
      <c r="C9" s="533"/>
      <c r="D9" s="534"/>
    </row>
    <row r="10" spans="1:4" ht="18" customHeight="1" thickTop="1" thickBot="1">
      <c r="A10" s="535" t="s">
        <v>98</v>
      </c>
      <c r="B10" s="536"/>
      <c r="C10" s="536"/>
      <c r="D10" s="537"/>
    </row>
    <row r="11" spans="1:4" s="2" customFormat="1" ht="18" customHeight="1" thickTop="1">
      <c r="A11" s="367" t="s">
        <v>6</v>
      </c>
      <c r="B11" s="538" t="s">
        <v>7</v>
      </c>
      <c r="C11" s="538"/>
      <c r="D11" s="539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40"/>
      <c r="D36" s="541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26"/>
      <c r="B190" s="526"/>
      <c r="C190" s="526"/>
      <c r="D190" s="526"/>
    </row>
    <row r="191" spans="1:4" ht="18" customHeight="1">
      <c r="A191" s="527"/>
      <c r="B191" s="527"/>
      <c r="C191" s="527"/>
      <c r="D191" s="527"/>
    </row>
    <row r="192" spans="1:4" ht="18" customHeight="1">
      <c r="A192" s="527"/>
      <c r="B192" s="527"/>
      <c r="C192" s="527"/>
      <c r="D192" s="527"/>
    </row>
    <row r="193" spans="1:4" ht="18" customHeight="1">
      <c r="A193" s="527"/>
      <c r="B193" s="527"/>
      <c r="C193" s="527"/>
      <c r="D193" s="527"/>
    </row>
    <row r="194" spans="1:4">
      <c r="A194" s="527"/>
      <c r="B194" s="527"/>
      <c r="C194" s="527"/>
      <c r="D194" s="527"/>
    </row>
    <row r="195" spans="1:4">
      <c r="A195" s="527"/>
      <c r="B195" s="527"/>
      <c r="C195" s="527"/>
      <c r="D195" s="527"/>
    </row>
    <row r="196" spans="1:4">
      <c r="A196" s="527"/>
      <c r="B196" s="527"/>
      <c r="C196" s="527"/>
      <c r="D196" s="527"/>
    </row>
    <row r="197" spans="1:4">
      <c r="A197" s="527"/>
      <c r="B197" s="527"/>
      <c r="C197" s="527"/>
      <c r="D197" s="527"/>
    </row>
    <row r="198" spans="1:4">
      <c r="A198" s="527"/>
      <c r="B198" s="527"/>
      <c r="C198" s="527"/>
      <c r="D198" s="527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70:D70"/>
    <mergeCell ref="B30:D30"/>
    <mergeCell ref="B39:D39"/>
    <mergeCell ref="B71:D71"/>
    <mergeCell ref="B57:D57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67"/>
      <c r="B1" s="567"/>
      <c r="C1" s="567"/>
      <c r="D1" s="567"/>
      <c r="E1" s="567"/>
      <c r="F1" s="567"/>
      <c r="G1" s="567"/>
      <c r="H1" s="567"/>
      <c r="I1" s="567"/>
      <c r="J1" s="567"/>
    </row>
    <row r="2" spans="1:11">
      <c r="A2" s="567"/>
      <c r="B2" s="567"/>
      <c r="C2" s="567"/>
      <c r="D2" s="567"/>
      <c r="E2" s="567"/>
      <c r="F2" s="567"/>
      <c r="G2" s="567"/>
      <c r="H2" s="567"/>
      <c r="I2" s="567"/>
      <c r="J2" s="567"/>
    </row>
    <row r="3" spans="1:11">
      <c r="A3" s="567"/>
      <c r="B3" s="567"/>
      <c r="C3" s="567"/>
      <c r="D3" s="567"/>
      <c r="E3" s="567"/>
      <c r="F3" s="567"/>
      <c r="G3" s="567"/>
      <c r="H3" s="567"/>
      <c r="I3" s="567"/>
      <c r="J3" s="567"/>
    </row>
    <row r="4" spans="1:11">
      <c r="A4" s="567"/>
      <c r="B4" s="567"/>
      <c r="C4" s="567"/>
      <c r="D4" s="567"/>
      <c r="E4" s="567"/>
      <c r="F4" s="567"/>
      <c r="G4" s="567"/>
      <c r="H4" s="567"/>
      <c r="I4" s="567"/>
      <c r="J4" s="567"/>
    </row>
    <row r="5" spans="1:11" ht="31.5" customHeight="1">
      <c r="A5" s="567"/>
      <c r="B5" s="567"/>
      <c r="C5" s="567"/>
      <c r="D5" s="567"/>
      <c r="E5" s="567"/>
      <c r="F5" s="567"/>
      <c r="G5" s="567"/>
      <c r="H5" s="567"/>
      <c r="I5" s="567"/>
      <c r="J5" s="567"/>
    </row>
    <row r="6" spans="1:11" ht="15.75" thickBot="1">
      <c r="A6" s="528"/>
      <c r="B6" s="528"/>
      <c r="C6" s="528"/>
      <c r="D6" s="528"/>
      <c r="E6" s="528"/>
      <c r="F6" s="528"/>
      <c r="G6" s="528"/>
      <c r="H6" s="528"/>
      <c r="I6" s="528"/>
      <c r="J6" s="528"/>
    </row>
    <row r="7" spans="1:11" ht="29.25" customHeight="1" thickTop="1" thickBot="1">
      <c r="A7" s="568" t="s">
        <v>760</v>
      </c>
      <c r="B7" s="569"/>
      <c r="C7" s="569"/>
      <c r="D7" s="570" t="s">
        <v>202</v>
      </c>
      <c r="E7" s="571"/>
      <c r="F7" s="571"/>
      <c r="G7" s="571"/>
      <c r="H7" s="572" t="s">
        <v>863</v>
      </c>
      <c r="I7" s="569"/>
      <c r="J7" s="569"/>
    </row>
    <row r="8" spans="1:11" ht="33" customHeight="1" thickTop="1" thickBot="1">
      <c r="A8" s="542" t="s">
        <v>866</v>
      </c>
      <c r="B8" s="543"/>
      <c r="C8" s="544"/>
      <c r="D8" s="545" t="s">
        <v>865</v>
      </c>
      <c r="E8" s="546"/>
      <c r="F8" s="546"/>
      <c r="G8" s="547"/>
      <c r="H8" s="545" t="s">
        <v>629</v>
      </c>
      <c r="I8" s="563">
        <f>I93</f>
        <v>292507.49400000001</v>
      </c>
      <c r="J8" s="564"/>
    </row>
    <row r="9" spans="1:11" ht="31.5" customHeight="1" thickTop="1" thickBot="1">
      <c r="A9" s="542" t="s">
        <v>867</v>
      </c>
      <c r="B9" s="543"/>
      <c r="C9" s="544"/>
      <c r="D9" s="548"/>
      <c r="E9" s="549"/>
      <c r="F9" s="549"/>
      <c r="G9" s="550"/>
      <c r="H9" s="548"/>
      <c r="I9" s="565"/>
      <c r="J9" s="566"/>
      <c r="K9" s="272">
        <f>I93</f>
        <v>292507.49400000001</v>
      </c>
    </row>
    <row r="10" spans="1:11" ht="15" customHeight="1" thickTop="1">
      <c r="A10" s="554"/>
      <c r="B10" s="555"/>
      <c r="C10" s="555"/>
      <c r="D10" s="555"/>
      <c r="E10" s="555"/>
      <c r="F10" s="555"/>
      <c r="G10" s="555"/>
      <c r="H10" s="555"/>
      <c r="I10" s="555"/>
      <c r="J10" s="556"/>
    </row>
    <row r="11" spans="1:11" ht="26.25" customHeight="1">
      <c r="A11" s="561" t="s">
        <v>0</v>
      </c>
      <c r="B11" s="559" t="s">
        <v>590</v>
      </c>
      <c r="C11" s="559" t="s">
        <v>591</v>
      </c>
      <c r="D11" s="559" t="s">
        <v>592</v>
      </c>
      <c r="E11" s="557" t="s">
        <v>593</v>
      </c>
      <c r="F11" s="551" t="s">
        <v>4</v>
      </c>
      <c r="G11" s="552"/>
      <c r="H11" s="552"/>
      <c r="I11" s="553"/>
      <c r="J11" s="315" t="s">
        <v>594</v>
      </c>
    </row>
    <row r="12" spans="1:11" ht="30" customHeight="1">
      <c r="A12" s="562"/>
      <c r="B12" s="560"/>
      <c r="C12" s="560"/>
      <c r="D12" s="560"/>
      <c r="E12" s="558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78" t="s">
        <v>599</v>
      </c>
      <c r="D14" s="579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80" t="s">
        <v>601</v>
      </c>
      <c r="D17" s="580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80" t="s">
        <v>602</v>
      </c>
      <c r="D20" s="580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80" t="s">
        <v>603</v>
      </c>
      <c r="D23" s="580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77" t="s">
        <v>604</v>
      </c>
      <c r="D25" s="577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77" t="s">
        <v>606</v>
      </c>
      <c r="D27" s="577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77" t="s">
        <v>103</v>
      </c>
      <c r="D31" s="577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73" t="s">
        <v>645</v>
      </c>
      <c r="D36" s="573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73" t="s">
        <v>607</v>
      </c>
      <c r="D41" s="573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73" t="s">
        <v>611</v>
      </c>
      <c r="D63" s="573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73" t="s">
        <v>612</v>
      </c>
      <c r="D66" s="573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73" t="s">
        <v>613</v>
      </c>
      <c r="D71" s="573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73" t="s">
        <v>616</v>
      </c>
      <c r="D79" s="573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73" t="s">
        <v>617</v>
      </c>
      <c r="D84" s="573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76" t="s">
        <v>618</v>
      </c>
      <c r="D87" s="576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74" t="s">
        <v>619</v>
      </c>
      <c r="B93" s="575"/>
      <c r="C93" s="575"/>
      <c r="D93" s="575"/>
      <c r="E93" s="575"/>
      <c r="F93" s="575"/>
      <c r="G93" s="575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C25:D25"/>
    <mergeCell ref="C27:D27"/>
    <mergeCell ref="C31:D31"/>
    <mergeCell ref="C11:C12"/>
    <mergeCell ref="C14:D14"/>
    <mergeCell ref="C17:D17"/>
    <mergeCell ref="C20:D20"/>
    <mergeCell ref="C23:D23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A1:J6"/>
    <mergeCell ref="A7:C7"/>
    <mergeCell ref="D7:G7"/>
    <mergeCell ref="H7:J7"/>
    <mergeCell ref="A8:C8"/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591"/>
      <c r="B1" s="526"/>
      <c r="C1" s="526"/>
      <c r="D1" s="526"/>
      <c r="E1" s="526"/>
      <c r="F1" s="526"/>
      <c r="G1" s="526"/>
      <c r="H1" s="592"/>
    </row>
    <row r="2" spans="1:8">
      <c r="A2" s="593"/>
      <c r="B2" s="527"/>
      <c r="C2" s="527"/>
      <c r="D2" s="527"/>
      <c r="E2" s="527"/>
      <c r="F2" s="527"/>
      <c r="G2" s="527"/>
      <c r="H2" s="594"/>
    </row>
    <row r="3" spans="1:8">
      <c r="A3" s="593"/>
      <c r="B3" s="527"/>
      <c r="C3" s="527"/>
      <c r="D3" s="527"/>
      <c r="E3" s="527"/>
      <c r="F3" s="527"/>
      <c r="G3" s="527"/>
      <c r="H3" s="594"/>
    </row>
    <row r="4" spans="1:8" ht="26.25" customHeight="1">
      <c r="A4" s="593"/>
      <c r="B4" s="527"/>
      <c r="C4" s="527"/>
      <c r="D4" s="527"/>
      <c r="E4" s="527"/>
      <c r="F4" s="527"/>
      <c r="G4" s="527"/>
      <c r="H4" s="594"/>
    </row>
    <row r="5" spans="1:8">
      <c r="A5" s="593"/>
      <c r="B5" s="527"/>
      <c r="C5" s="527"/>
      <c r="D5" s="527"/>
      <c r="E5" s="527"/>
      <c r="F5" s="527"/>
      <c r="G5" s="527"/>
      <c r="H5" s="594"/>
    </row>
    <row r="6" spans="1:8" ht="15.75" thickBot="1">
      <c r="A6" s="595"/>
      <c r="B6" s="528"/>
      <c r="C6" s="528"/>
      <c r="D6" s="528"/>
      <c r="E6" s="528"/>
      <c r="F6" s="528"/>
      <c r="G6" s="528"/>
      <c r="H6" s="596"/>
    </row>
    <row r="7" spans="1:8" ht="24.75" customHeight="1" thickTop="1" thickBot="1">
      <c r="A7" s="569" t="s">
        <v>843</v>
      </c>
      <c r="B7" s="569"/>
      <c r="C7" s="569"/>
      <c r="D7" s="572" t="str">
        <f>ORÇAMENTO!H7</f>
        <v xml:space="preserve">DATA DA EXPEDIÇÃO: 09/09/2020 </v>
      </c>
      <c r="E7" s="569"/>
      <c r="F7" s="569"/>
      <c r="G7" s="303"/>
      <c r="H7" s="302"/>
    </row>
    <row r="8" spans="1:8" ht="25.5" customHeight="1" thickTop="1" thickBot="1">
      <c r="A8" s="542" t="str">
        <f>ORÇAMENTO!A8</f>
        <v>OBRA: ESCOLA MUNICIPAL DE ENSINO FUNDAMENTAL HENRIQUE ALVES FERREIRA.</v>
      </c>
      <c r="B8" s="543"/>
      <c r="C8" s="543"/>
      <c r="D8" s="543"/>
      <c r="E8" s="543"/>
      <c r="F8" s="543"/>
      <c r="G8" s="544"/>
      <c r="H8" s="302"/>
    </row>
    <row r="9" spans="1:8" ht="31.5" customHeight="1" thickTop="1" thickBot="1">
      <c r="A9" s="542" t="str">
        <f>ORÇAMENTO!A9</f>
        <v>LOCAL DA OBRA: VICINAL DO CACAU.</v>
      </c>
      <c r="B9" s="543"/>
      <c r="C9" s="543"/>
      <c r="D9" s="605" t="str">
        <f>ORÇAMENTO!H8</f>
        <v>VALOR DA OBRA:</v>
      </c>
      <c r="E9" s="606"/>
      <c r="F9" s="606"/>
      <c r="G9" s="312">
        <f>ORÇAMENTO!I93</f>
        <v>292507.49400000001</v>
      </c>
      <c r="H9" s="309"/>
    </row>
    <row r="10" spans="1:8" ht="15.75" thickTop="1">
      <c r="A10" s="581"/>
      <c r="B10" s="582"/>
      <c r="C10" s="582"/>
      <c r="D10" s="582"/>
      <c r="E10" s="582"/>
      <c r="F10" s="582"/>
      <c r="G10" s="582"/>
      <c r="H10" s="583"/>
    </row>
    <row r="11" spans="1:8">
      <c r="A11" s="607" t="s">
        <v>620</v>
      </c>
      <c r="B11" s="608"/>
      <c r="C11" s="608"/>
      <c r="D11" s="608"/>
      <c r="E11" s="608"/>
      <c r="F11" s="608"/>
      <c r="G11" s="608"/>
      <c r="H11" s="609"/>
    </row>
    <row r="12" spans="1:8">
      <c r="A12" s="607"/>
      <c r="B12" s="608"/>
      <c r="C12" s="608"/>
      <c r="D12" s="608"/>
      <c r="E12" s="608"/>
      <c r="F12" s="608"/>
      <c r="G12" s="608"/>
      <c r="H12" s="609"/>
    </row>
    <row r="13" spans="1:8" ht="15.75">
      <c r="A13" s="610" t="s">
        <v>0</v>
      </c>
      <c r="B13" s="584" t="s">
        <v>1</v>
      </c>
      <c r="C13" s="584" t="s">
        <v>592</v>
      </c>
      <c r="D13" s="585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610"/>
      <c r="B14" s="584"/>
      <c r="C14" s="584"/>
      <c r="D14" s="585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6">
        <v>1000000</v>
      </c>
      <c r="B15" s="588" t="s">
        <v>599</v>
      </c>
      <c r="C15" s="589">
        <f>ORÇAMENTO!I14</f>
        <v>2322.1902</v>
      </c>
      <c r="D15" s="590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7"/>
      <c r="B16" s="588"/>
      <c r="C16" s="589"/>
      <c r="D16" s="590"/>
      <c r="E16" s="432">
        <f>C15*$E$15</f>
        <v>2322.1902</v>
      </c>
      <c r="F16" s="295"/>
      <c r="G16" s="295"/>
      <c r="H16" s="334"/>
    </row>
    <row r="17" spans="1:8" ht="15.75" thickBot="1">
      <c r="A17" s="586">
        <v>2000000</v>
      </c>
      <c r="B17" s="588" t="s">
        <v>601</v>
      </c>
      <c r="C17" s="589">
        <f>ORÇAMENTO!I17</f>
        <v>1224.0817999999999</v>
      </c>
      <c r="D17" s="590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7"/>
      <c r="B18" s="588"/>
      <c r="C18" s="589"/>
      <c r="D18" s="590"/>
      <c r="E18" s="432">
        <f>C17*$E$17</f>
        <v>1224.0817999999999</v>
      </c>
      <c r="F18" s="295"/>
      <c r="G18" s="295"/>
      <c r="H18" s="334"/>
    </row>
    <row r="19" spans="1:8" ht="15.75" thickBot="1">
      <c r="A19" s="586">
        <v>3000000</v>
      </c>
      <c r="B19" s="588" t="s">
        <v>602</v>
      </c>
      <c r="C19" s="589">
        <f>ORÇAMENTO!I20</f>
        <v>17312.831699999999</v>
      </c>
      <c r="D19" s="590">
        <f>ROUND(C19/$C$47,5)</f>
        <v>5.919E-2</v>
      </c>
      <c r="E19" s="301">
        <v>1</v>
      </c>
      <c r="F19" s="294"/>
      <c r="G19" s="294"/>
      <c r="H19" s="335"/>
    </row>
    <row r="20" spans="1:8">
      <c r="A20" s="587"/>
      <c r="B20" s="588"/>
      <c r="C20" s="589"/>
      <c r="D20" s="590"/>
      <c r="E20" s="432">
        <f>C19*$E$19</f>
        <v>17312.831699999999</v>
      </c>
      <c r="F20" s="295"/>
      <c r="G20" s="295"/>
      <c r="H20" s="334"/>
    </row>
    <row r="21" spans="1:8" ht="15.75" thickBot="1">
      <c r="A21" s="586">
        <v>4000000</v>
      </c>
      <c r="B21" s="588" t="s">
        <v>603</v>
      </c>
      <c r="C21" s="589">
        <f>ORÇAMENTO!I23</f>
        <v>20699.131999999998</v>
      </c>
      <c r="D21" s="590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7"/>
      <c r="B22" s="588"/>
      <c r="C22" s="589"/>
      <c r="D22" s="590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6">
        <v>5000000</v>
      </c>
      <c r="B23" s="588" t="s">
        <v>604</v>
      </c>
      <c r="C23" s="589">
        <f>ORÇAMENTO!I25</f>
        <v>4180.0620000000008</v>
      </c>
      <c r="D23" s="590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7"/>
      <c r="B24" s="588"/>
      <c r="C24" s="589"/>
      <c r="D24" s="590"/>
      <c r="E24" s="432">
        <f>C23*$E$23</f>
        <v>4180.0620000000008</v>
      </c>
      <c r="F24" s="295"/>
      <c r="G24" s="295"/>
      <c r="H24" s="334"/>
    </row>
    <row r="25" spans="1:8" ht="15.75" thickBot="1">
      <c r="A25" s="586">
        <v>6000000</v>
      </c>
      <c r="B25" s="588" t="s">
        <v>606</v>
      </c>
      <c r="C25" s="589">
        <f>ORÇAMENTO!I27</f>
        <v>12502.651700000002</v>
      </c>
      <c r="D25" s="590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7"/>
      <c r="B26" s="588"/>
      <c r="C26" s="589"/>
      <c r="D26" s="590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6">
        <v>7000000</v>
      </c>
      <c r="B27" s="588" t="s">
        <v>103</v>
      </c>
      <c r="C27" s="589">
        <f>ORÇAMENTO!I31</f>
        <v>24414.070899999999</v>
      </c>
      <c r="D27" s="590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7"/>
      <c r="B28" s="588"/>
      <c r="C28" s="589"/>
      <c r="D28" s="590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6">
        <v>8000000</v>
      </c>
      <c r="B29" s="588" t="s">
        <v>104</v>
      </c>
      <c r="C29" s="589">
        <f>ORÇAMENTO!I36</f>
        <v>27668.491499999996</v>
      </c>
      <c r="D29" s="590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7"/>
      <c r="B30" s="588"/>
      <c r="C30" s="589"/>
      <c r="D30" s="590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6">
        <v>9000000</v>
      </c>
      <c r="B31" s="588" t="s">
        <v>607</v>
      </c>
      <c r="C31" s="589">
        <f>ORÇAMENTO!I41</f>
        <v>48847.100000000006</v>
      </c>
      <c r="D31" s="590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7"/>
      <c r="B32" s="588"/>
      <c r="C32" s="589"/>
      <c r="D32" s="590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6">
        <v>10000000</v>
      </c>
      <c r="B33" s="588" t="s">
        <v>611</v>
      </c>
      <c r="C33" s="589">
        <f>ORÇAMENTO!I63</f>
        <v>10222.558499999999</v>
      </c>
      <c r="D33" s="590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7"/>
      <c r="B34" s="588"/>
      <c r="C34" s="589"/>
      <c r="D34" s="590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6">
        <v>11000000</v>
      </c>
      <c r="B35" s="588" t="s">
        <v>612</v>
      </c>
      <c r="C35" s="589">
        <f>ORÇAMENTO!I66</f>
        <v>15309.621899999998</v>
      </c>
      <c r="D35" s="590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7"/>
      <c r="B36" s="588"/>
      <c r="C36" s="589"/>
      <c r="D36" s="590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6">
        <v>12000000</v>
      </c>
      <c r="B37" s="588" t="s">
        <v>613</v>
      </c>
      <c r="C37" s="589">
        <f>ORÇAMENTO!I71</f>
        <v>9044.8866000000016</v>
      </c>
      <c r="D37" s="590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7"/>
      <c r="B38" s="588"/>
      <c r="C38" s="589"/>
      <c r="D38" s="590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6">
        <v>13000000</v>
      </c>
      <c r="B39" s="603" t="s">
        <v>615</v>
      </c>
      <c r="C39" s="589">
        <f>ORÇAMENTO!I74</f>
        <v>4327.7307000000001</v>
      </c>
      <c r="D39" s="590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7"/>
      <c r="B40" s="604"/>
      <c r="C40" s="589"/>
      <c r="D40" s="590"/>
      <c r="E40" s="295"/>
      <c r="F40" s="295"/>
      <c r="G40" s="295"/>
      <c r="H40" s="428">
        <f>C39*$H$39</f>
        <v>4327.7307000000001</v>
      </c>
    </row>
    <row r="41" spans="1:8" ht="15.75" thickBot="1">
      <c r="A41" s="586">
        <v>14000000</v>
      </c>
      <c r="B41" s="588" t="s">
        <v>616</v>
      </c>
      <c r="C41" s="589">
        <f>ORÇAMENTO!I79</f>
        <v>33642.044499999996</v>
      </c>
      <c r="D41" s="590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7"/>
      <c r="B42" s="588"/>
      <c r="C42" s="589"/>
      <c r="D42" s="590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6">
        <v>15000000</v>
      </c>
      <c r="B43" s="603" t="s">
        <v>617</v>
      </c>
      <c r="C43" s="589">
        <f>ORÇAMENTO!I84</f>
        <v>779.66000000000008</v>
      </c>
      <c r="D43" s="590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7"/>
      <c r="B44" s="604"/>
      <c r="C44" s="589"/>
      <c r="D44" s="590"/>
      <c r="E44" s="295"/>
      <c r="F44" s="295"/>
      <c r="G44" s="295"/>
      <c r="H44" s="428">
        <f>C43*$H$43</f>
        <v>779.66000000000008</v>
      </c>
    </row>
    <row r="45" spans="1:8" ht="15.75" thickBot="1">
      <c r="A45" s="586">
        <v>16000000</v>
      </c>
      <c r="B45" s="588" t="s">
        <v>618</v>
      </c>
      <c r="C45" s="589">
        <f>ORÇAMENTO!I87</f>
        <v>60010.38</v>
      </c>
      <c r="D45" s="590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7"/>
      <c r="B46" s="588"/>
      <c r="C46" s="589"/>
      <c r="D46" s="590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601" t="s">
        <v>5</v>
      </c>
      <c r="B47" s="602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7" t="s">
        <v>623</v>
      </c>
      <c r="B48" s="598"/>
      <c r="C48" s="598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7" t="s">
        <v>624</v>
      </c>
      <c r="B49" s="598"/>
      <c r="C49" s="598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7" t="s">
        <v>625</v>
      </c>
      <c r="B50" s="598"/>
      <c r="C50" s="598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9" t="s">
        <v>626</v>
      </c>
      <c r="B51" s="600"/>
      <c r="C51" s="600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67"/>
      <c r="C57" s="567"/>
      <c r="D57" s="567"/>
      <c r="E57" s="567"/>
      <c r="F57" s="567"/>
      <c r="G57" s="567"/>
      <c r="H57" s="567"/>
    </row>
    <row r="58" spans="1:8">
      <c r="B58" s="567"/>
      <c r="C58" s="567"/>
      <c r="D58" s="567"/>
      <c r="E58" s="567"/>
      <c r="F58" s="567"/>
      <c r="G58" s="567"/>
      <c r="H58" s="567"/>
    </row>
  </sheetData>
  <mergeCells count="83"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A21:A22"/>
    <mergeCell ref="B21:B22"/>
    <mergeCell ref="C21:C22"/>
    <mergeCell ref="B23:B24"/>
    <mergeCell ref="C15:C16"/>
    <mergeCell ref="A23:A24"/>
    <mergeCell ref="C23:C24"/>
    <mergeCell ref="D21:D22"/>
    <mergeCell ref="B13:B14"/>
    <mergeCell ref="D43:D44"/>
    <mergeCell ref="C43:C44"/>
    <mergeCell ref="B43:B44"/>
    <mergeCell ref="D23:D24"/>
    <mergeCell ref="A50:C50"/>
    <mergeCell ref="A51:C51"/>
    <mergeCell ref="A45:A46"/>
    <mergeCell ref="B45:B46"/>
    <mergeCell ref="C45:C46"/>
    <mergeCell ref="A47:B47"/>
    <mergeCell ref="A48:C4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tabSelected="1"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591"/>
      <c r="B1" s="526"/>
      <c r="C1" s="526"/>
      <c r="D1" s="526"/>
      <c r="E1" s="526"/>
      <c r="F1" s="526"/>
      <c r="G1" s="592"/>
    </row>
    <row r="2" spans="1:7">
      <c r="A2" s="593"/>
      <c r="B2" s="527"/>
      <c r="C2" s="527"/>
      <c r="D2" s="527"/>
      <c r="E2" s="527"/>
      <c r="F2" s="527"/>
      <c r="G2" s="594"/>
    </row>
    <row r="3" spans="1:7">
      <c r="A3" s="593"/>
      <c r="B3" s="527"/>
      <c r="C3" s="527"/>
      <c r="D3" s="527"/>
      <c r="E3" s="527"/>
      <c r="F3" s="527"/>
      <c r="G3" s="594"/>
    </row>
    <row r="4" spans="1:7">
      <c r="A4" s="593"/>
      <c r="B4" s="527"/>
      <c r="C4" s="527"/>
      <c r="D4" s="527"/>
      <c r="E4" s="527"/>
      <c r="F4" s="527"/>
      <c r="G4" s="594"/>
    </row>
    <row r="5" spans="1:7">
      <c r="A5" s="593"/>
      <c r="B5" s="527"/>
      <c r="C5" s="527"/>
      <c r="D5" s="527"/>
      <c r="E5" s="527"/>
      <c r="F5" s="527"/>
      <c r="G5" s="594"/>
    </row>
    <row r="6" spans="1:7" ht="24" customHeight="1" thickBot="1">
      <c r="A6" s="595"/>
      <c r="B6" s="528"/>
      <c r="C6" s="528"/>
      <c r="D6" s="528"/>
      <c r="E6" s="528"/>
      <c r="F6" s="528"/>
      <c r="G6" s="596"/>
    </row>
    <row r="7" spans="1:7" ht="42.75" customHeight="1" thickTop="1" thickBot="1">
      <c r="A7" s="569" t="s">
        <v>843</v>
      </c>
      <c r="B7" s="569"/>
      <c r="C7" s="569"/>
      <c r="D7" s="640" t="s">
        <v>577</v>
      </c>
      <c r="E7" s="641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42" t="str">
        <f>CRONOGRAMA!A9</f>
        <v>LOCAL DA OBRA: VICINAL DO CACAU.</v>
      </c>
      <c r="B8" s="543"/>
      <c r="C8" s="543"/>
      <c r="D8" s="543"/>
      <c r="E8" s="544"/>
      <c r="F8" s="311" t="s">
        <v>629</v>
      </c>
      <c r="G8" s="310">
        <f>ORÇAMENTO!I93</f>
        <v>292507.49400000001</v>
      </c>
    </row>
    <row r="9" spans="1:7" ht="49.5" customHeight="1" thickTop="1" thickBot="1">
      <c r="A9" s="637" t="s">
        <v>864</v>
      </c>
      <c r="B9" s="638"/>
      <c r="C9" s="639"/>
      <c r="D9" s="505" t="s">
        <v>297</v>
      </c>
      <c r="E9" s="637"/>
      <c r="F9" s="638"/>
      <c r="G9" s="639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34" t="s">
        <v>298</v>
      </c>
      <c r="B11" s="635"/>
      <c r="C11" s="635"/>
      <c r="D11" s="635"/>
      <c r="E11" s="635"/>
      <c r="F11" s="635"/>
      <c r="G11" s="636"/>
    </row>
    <row r="12" spans="1:7">
      <c r="A12" s="614" t="s">
        <v>299</v>
      </c>
      <c r="B12" s="615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6"/>
      <c r="B18" s="617"/>
      <c r="C18" s="617"/>
      <c r="D18" s="617"/>
      <c r="E18" s="617"/>
      <c r="F18" s="244" t="s">
        <v>312</v>
      </c>
      <c r="G18" s="347">
        <f>SUM(G13:G17)</f>
        <v>160.82499999999999</v>
      </c>
    </row>
    <row r="19" spans="1:7" ht="30">
      <c r="A19" s="616"/>
      <c r="B19" s="617"/>
      <c r="C19" s="617"/>
      <c r="D19" s="617"/>
      <c r="E19" s="617"/>
      <c r="F19" s="248" t="s">
        <v>765</v>
      </c>
      <c r="G19" s="348">
        <v>0</v>
      </c>
    </row>
    <row r="20" spans="1:7">
      <c r="A20" s="616"/>
      <c r="B20" s="617"/>
      <c r="C20" s="617"/>
      <c r="D20" s="617"/>
      <c r="E20" s="617"/>
      <c r="F20" s="218" t="s">
        <v>314</v>
      </c>
      <c r="G20" s="347">
        <f>SUM(G18:G19)</f>
        <v>160.82499999999999</v>
      </c>
    </row>
    <row r="21" spans="1:7" ht="20.25" customHeight="1">
      <c r="A21" s="634" t="s">
        <v>315</v>
      </c>
      <c r="B21" s="635"/>
      <c r="C21" s="635"/>
      <c r="D21" s="635"/>
      <c r="E21" s="635"/>
      <c r="F21" s="635"/>
      <c r="G21" s="636"/>
    </row>
    <row r="22" spans="1:7">
      <c r="A22" s="614" t="s">
        <v>299</v>
      </c>
      <c r="B22" s="615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6"/>
      <c r="B30" s="617"/>
      <c r="C30" s="617"/>
      <c r="D30" s="617"/>
      <c r="E30" s="617"/>
      <c r="F30" s="244" t="s">
        <v>312</v>
      </c>
      <c r="G30" s="347">
        <v>4.26</v>
      </c>
    </row>
    <row r="31" spans="1:7" ht="30">
      <c r="A31" s="616"/>
      <c r="B31" s="617"/>
      <c r="C31" s="617"/>
      <c r="D31" s="617"/>
      <c r="E31" s="617"/>
      <c r="F31" s="248" t="s">
        <v>765</v>
      </c>
      <c r="G31" s="348">
        <v>0</v>
      </c>
    </row>
    <row r="32" spans="1:7">
      <c r="A32" s="616"/>
      <c r="B32" s="617"/>
      <c r="C32" s="617"/>
      <c r="D32" s="617"/>
      <c r="E32" s="617"/>
      <c r="F32" s="218" t="s">
        <v>314</v>
      </c>
      <c r="G32" s="347">
        <f>G30+G31</f>
        <v>4.26</v>
      </c>
    </row>
    <row r="33" spans="1:7" ht="18.75" customHeight="1">
      <c r="A33" s="634" t="s">
        <v>325</v>
      </c>
      <c r="B33" s="635"/>
      <c r="C33" s="635"/>
      <c r="D33" s="635"/>
      <c r="E33" s="635"/>
      <c r="F33" s="635"/>
      <c r="G33" s="636"/>
    </row>
    <row r="34" spans="1:7">
      <c r="A34" s="614" t="s">
        <v>299</v>
      </c>
      <c r="B34" s="615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6"/>
      <c r="B36" s="617"/>
      <c r="C36" s="617"/>
      <c r="D36" s="617"/>
      <c r="E36" s="617"/>
      <c r="F36" s="244" t="s">
        <v>312</v>
      </c>
      <c r="G36" s="347">
        <f>SUM(G35)</f>
        <v>43.08</v>
      </c>
    </row>
    <row r="37" spans="1:7" ht="30">
      <c r="A37" s="616"/>
      <c r="B37" s="617"/>
      <c r="C37" s="617"/>
      <c r="D37" s="617"/>
      <c r="E37" s="617"/>
      <c r="F37" s="248" t="s">
        <v>765</v>
      </c>
      <c r="G37" s="348">
        <v>0</v>
      </c>
    </row>
    <row r="38" spans="1:7">
      <c r="A38" s="616"/>
      <c r="B38" s="617"/>
      <c r="C38" s="617"/>
      <c r="D38" s="617"/>
      <c r="E38" s="617"/>
      <c r="F38" s="218" t="s">
        <v>314</v>
      </c>
      <c r="G38" s="347">
        <f>SUM(G36+G37)</f>
        <v>43.08</v>
      </c>
    </row>
    <row r="39" spans="1:7" ht="21" customHeight="1">
      <c r="A39" s="634" t="s">
        <v>326</v>
      </c>
      <c r="B39" s="635"/>
      <c r="C39" s="635"/>
      <c r="D39" s="635"/>
      <c r="E39" s="635"/>
      <c r="F39" s="635"/>
      <c r="G39" s="636"/>
    </row>
    <row r="40" spans="1:7">
      <c r="A40" s="614" t="s">
        <v>299</v>
      </c>
      <c r="B40" s="615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6"/>
      <c r="B44" s="617"/>
      <c r="C44" s="617"/>
      <c r="D44" s="617"/>
      <c r="E44" s="617"/>
      <c r="F44" s="244" t="s">
        <v>312</v>
      </c>
      <c r="G44" s="347">
        <f>SUM(G41:G43)</f>
        <v>93.897999999999996</v>
      </c>
    </row>
    <row r="45" spans="1:7" ht="30">
      <c r="A45" s="616"/>
      <c r="B45" s="617"/>
      <c r="C45" s="617"/>
      <c r="D45" s="617"/>
      <c r="E45" s="617"/>
      <c r="F45" s="248" t="s">
        <v>765</v>
      </c>
      <c r="G45" s="348">
        <v>0</v>
      </c>
    </row>
    <row r="46" spans="1:7">
      <c r="A46" s="616"/>
      <c r="B46" s="617"/>
      <c r="C46" s="617"/>
      <c r="D46" s="617"/>
      <c r="E46" s="617"/>
      <c r="F46" s="218" t="s">
        <v>314</v>
      </c>
      <c r="G46" s="347">
        <f>SUM(G44+G45)</f>
        <v>93.897999999999996</v>
      </c>
    </row>
    <row r="47" spans="1:7" ht="22.5" customHeight="1">
      <c r="A47" s="634" t="s">
        <v>331</v>
      </c>
      <c r="B47" s="635"/>
      <c r="C47" s="635"/>
      <c r="D47" s="635"/>
      <c r="E47" s="635"/>
      <c r="F47" s="635"/>
      <c r="G47" s="636"/>
    </row>
    <row r="48" spans="1:7">
      <c r="A48" s="614" t="s">
        <v>299</v>
      </c>
      <c r="B48" s="615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6"/>
      <c r="B53" s="617"/>
      <c r="C53" s="617"/>
      <c r="D53" s="617"/>
      <c r="E53" s="617"/>
      <c r="F53" s="244" t="s">
        <v>312</v>
      </c>
      <c r="G53" s="364">
        <f>SUM(G49:G52)</f>
        <v>2189.6800000000003</v>
      </c>
    </row>
    <row r="54" spans="1:7" ht="30">
      <c r="A54" s="616"/>
      <c r="B54" s="617"/>
      <c r="C54" s="617"/>
      <c r="D54" s="617"/>
      <c r="E54" s="617"/>
      <c r="F54" s="248" t="s">
        <v>765</v>
      </c>
      <c r="G54" s="348">
        <v>0</v>
      </c>
    </row>
    <row r="55" spans="1:7">
      <c r="A55" s="616"/>
      <c r="B55" s="617"/>
      <c r="C55" s="617"/>
      <c r="D55" s="617"/>
      <c r="E55" s="617"/>
      <c r="F55" s="218" t="s">
        <v>314</v>
      </c>
      <c r="G55" s="364">
        <f>SUM(G53+G54)</f>
        <v>2189.6800000000003</v>
      </c>
    </row>
    <row r="56" spans="1:7" ht="17.25" customHeight="1">
      <c r="A56" s="634" t="s">
        <v>336</v>
      </c>
      <c r="B56" s="635"/>
      <c r="C56" s="635"/>
      <c r="D56" s="635"/>
      <c r="E56" s="635"/>
      <c r="F56" s="635"/>
      <c r="G56" s="636"/>
    </row>
    <row r="57" spans="1:7">
      <c r="A57" s="614" t="s">
        <v>299</v>
      </c>
      <c r="B57" s="615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6"/>
      <c r="B62" s="617"/>
      <c r="C62" s="617"/>
      <c r="D62" s="617"/>
      <c r="E62" s="617"/>
      <c r="F62" s="244" t="s">
        <v>312</v>
      </c>
      <c r="G62" s="364">
        <f>SUM(G58:G61)</f>
        <v>2062.1800000000003</v>
      </c>
    </row>
    <row r="63" spans="1:7" ht="30">
      <c r="A63" s="616"/>
      <c r="B63" s="617"/>
      <c r="C63" s="617"/>
      <c r="D63" s="617"/>
      <c r="E63" s="617"/>
      <c r="F63" s="248" t="s">
        <v>765</v>
      </c>
      <c r="G63" s="348">
        <v>0</v>
      </c>
    </row>
    <row r="64" spans="1:7">
      <c r="A64" s="616"/>
      <c r="B64" s="617"/>
      <c r="C64" s="617"/>
      <c r="D64" s="617"/>
      <c r="E64" s="617"/>
      <c r="F64" s="218" t="s">
        <v>314</v>
      </c>
      <c r="G64" s="364">
        <f>G62+G63</f>
        <v>2062.1800000000003</v>
      </c>
    </row>
    <row r="65" spans="1:7" ht="22.5" customHeight="1">
      <c r="A65" s="634" t="s">
        <v>721</v>
      </c>
      <c r="B65" s="635"/>
      <c r="C65" s="635"/>
      <c r="D65" s="635"/>
      <c r="E65" s="635"/>
      <c r="F65" s="635"/>
      <c r="G65" s="636"/>
    </row>
    <row r="66" spans="1:7">
      <c r="A66" s="614" t="s">
        <v>299</v>
      </c>
      <c r="B66" s="615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6"/>
      <c r="B71" s="617"/>
      <c r="C71" s="617"/>
      <c r="D71" s="617"/>
      <c r="E71" s="617"/>
      <c r="F71" s="244" t="s">
        <v>312</v>
      </c>
      <c r="G71" s="364">
        <f>SUM(G67:G70)</f>
        <v>2359.6800000000003</v>
      </c>
    </row>
    <row r="72" spans="1:7" ht="30">
      <c r="A72" s="616"/>
      <c r="B72" s="617"/>
      <c r="C72" s="617"/>
      <c r="D72" s="617"/>
      <c r="E72" s="617"/>
      <c r="F72" s="248" t="s">
        <v>765</v>
      </c>
      <c r="G72" s="348">
        <v>0</v>
      </c>
    </row>
    <row r="73" spans="1:7">
      <c r="A73" s="616"/>
      <c r="B73" s="617"/>
      <c r="C73" s="617"/>
      <c r="D73" s="617"/>
      <c r="E73" s="617"/>
      <c r="F73" s="218" t="s">
        <v>314</v>
      </c>
      <c r="G73" s="364">
        <f>G71</f>
        <v>2359.6800000000003</v>
      </c>
    </row>
    <row r="74" spans="1:7" ht="22.5" customHeight="1">
      <c r="A74" s="634" t="s">
        <v>773</v>
      </c>
      <c r="B74" s="635"/>
      <c r="C74" s="635"/>
      <c r="D74" s="635"/>
      <c r="E74" s="635"/>
      <c r="F74" s="635"/>
      <c r="G74" s="636"/>
    </row>
    <row r="75" spans="1:7">
      <c r="A75" s="614" t="s">
        <v>299</v>
      </c>
      <c r="B75" s="615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6"/>
      <c r="B80" s="617"/>
      <c r="C80" s="617"/>
      <c r="D80" s="617"/>
      <c r="E80" s="617"/>
      <c r="F80" s="244" t="s">
        <v>312</v>
      </c>
      <c r="G80" s="364">
        <f>SUM(G76:G79)</f>
        <v>56.403999999999996</v>
      </c>
    </row>
    <row r="81" spans="1:7" s="255" customFormat="1" ht="30">
      <c r="A81" s="616"/>
      <c r="B81" s="617"/>
      <c r="C81" s="617"/>
      <c r="D81" s="617"/>
      <c r="E81" s="617"/>
      <c r="F81" s="248" t="s">
        <v>765</v>
      </c>
      <c r="G81" s="348">
        <v>0</v>
      </c>
    </row>
    <row r="82" spans="1:7">
      <c r="A82" s="616"/>
      <c r="B82" s="617"/>
      <c r="C82" s="617"/>
      <c r="D82" s="617"/>
      <c r="E82" s="617"/>
      <c r="F82" s="218" t="s">
        <v>314</v>
      </c>
      <c r="G82" s="364">
        <f>G80</f>
        <v>56.403999999999996</v>
      </c>
    </row>
    <row r="83" spans="1:7" ht="30" customHeight="1">
      <c r="A83" s="624" t="s">
        <v>340</v>
      </c>
      <c r="B83" s="625"/>
      <c r="C83" s="625"/>
      <c r="D83" s="625"/>
      <c r="E83" s="625"/>
      <c r="F83" s="625"/>
      <c r="G83" s="626"/>
    </row>
    <row r="84" spans="1:7">
      <c r="A84" s="627" t="s">
        <v>299</v>
      </c>
      <c r="B84" s="628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22"/>
      <c r="B91" s="623"/>
      <c r="C91" s="623"/>
      <c r="D91" s="623"/>
      <c r="E91" s="623"/>
      <c r="F91" s="483" t="s">
        <v>314</v>
      </c>
      <c r="G91" s="484">
        <f>SUM(G85:G90)</f>
        <v>37.313250000000004</v>
      </c>
    </row>
    <row r="92" spans="1:7" ht="21.75" customHeight="1">
      <c r="A92" s="611" t="s">
        <v>347</v>
      </c>
      <c r="B92" s="612"/>
      <c r="C92" s="612"/>
      <c r="D92" s="612"/>
      <c r="E92" s="612"/>
      <c r="F92" s="612"/>
      <c r="G92" s="613"/>
    </row>
    <row r="93" spans="1:7">
      <c r="A93" s="614" t="s">
        <v>299</v>
      </c>
      <c r="B93" s="615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6"/>
      <c r="B102" s="617"/>
      <c r="C102" s="617"/>
      <c r="D102" s="617"/>
      <c r="E102" s="617"/>
      <c r="F102" s="265" t="s">
        <v>314</v>
      </c>
      <c r="G102" s="352">
        <v>33.94</v>
      </c>
    </row>
    <row r="103" spans="1:7" ht="22.5" customHeight="1">
      <c r="A103" s="611" t="s">
        <v>354</v>
      </c>
      <c r="B103" s="612"/>
      <c r="C103" s="612"/>
      <c r="D103" s="612"/>
      <c r="E103" s="612"/>
      <c r="F103" s="612"/>
      <c r="G103" s="613"/>
    </row>
    <row r="104" spans="1:7">
      <c r="A104" s="614" t="s">
        <v>299</v>
      </c>
      <c r="B104" s="615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6"/>
      <c r="B113" s="617"/>
      <c r="C113" s="617"/>
      <c r="D113" s="617"/>
      <c r="E113" s="617"/>
      <c r="F113" s="265" t="s">
        <v>314</v>
      </c>
      <c r="G113" s="352">
        <v>20.47</v>
      </c>
    </row>
    <row r="114" spans="1:7" ht="17.25" customHeight="1">
      <c r="A114" s="611" t="s">
        <v>355</v>
      </c>
      <c r="B114" s="612"/>
      <c r="C114" s="612"/>
      <c r="D114" s="612"/>
      <c r="E114" s="612"/>
      <c r="F114" s="612"/>
      <c r="G114" s="613"/>
    </row>
    <row r="115" spans="1:7">
      <c r="A115" s="614" t="s">
        <v>299</v>
      </c>
      <c r="B115" s="615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6"/>
      <c r="B119" s="617"/>
      <c r="C119" s="617"/>
      <c r="D119" s="617"/>
      <c r="E119" s="617"/>
      <c r="F119" s="244" t="s">
        <v>312</v>
      </c>
      <c r="G119" s="347">
        <f>SUM(G116:G118)</f>
        <v>9.0372700000000012</v>
      </c>
    </row>
    <row r="120" spans="1:7" ht="30">
      <c r="A120" s="616"/>
      <c r="B120" s="617"/>
      <c r="C120" s="617"/>
      <c r="D120" s="617"/>
      <c r="E120" s="617"/>
      <c r="F120" s="248" t="s">
        <v>765</v>
      </c>
      <c r="G120" s="348">
        <v>0</v>
      </c>
    </row>
    <row r="121" spans="1:7">
      <c r="A121" s="616"/>
      <c r="B121" s="617"/>
      <c r="C121" s="617"/>
      <c r="D121" s="617"/>
      <c r="E121" s="617"/>
      <c r="F121" s="247" t="s">
        <v>314</v>
      </c>
      <c r="G121" s="353">
        <f>SUM(G119:G120)</f>
        <v>9.0372700000000012</v>
      </c>
    </row>
    <row r="122" spans="1:7" ht="22.5" customHeight="1">
      <c r="A122" s="611" t="s">
        <v>357</v>
      </c>
      <c r="B122" s="612"/>
      <c r="C122" s="612"/>
      <c r="D122" s="612"/>
      <c r="E122" s="612"/>
      <c r="F122" s="612"/>
      <c r="G122" s="613"/>
    </row>
    <row r="123" spans="1:7">
      <c r="A123" s="614" t="s">
        <v>299</v>
      </c>
      <c r="B123" s="615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6"/>
      <c r="B127" s="617"/>
      <c r="C127" s="617"/>
      <c r="D127" s="617"/>
      <c r="E127" s="617"/>
      <c r="F127" s="244" t="s">
        <v>312</v>
      </c>
      <c r="G127" s="347">
        <f>SUM(G124:G126)</f>
        <v>36.686950000000003</v>
      </c>
    </row>
    <row r="128" spans="1:7" ht="30">
      <c r="A128" s="616"/>
      <c r="B128" s="617"/>
      <c r="C128" s="617"/>
      <c r="D128" s="617"/>
      <c r="E128" s="617"/>
      <c r="F128" s="248" t="s">
        <v>765</v>
      </c>
      <c r="G128" s="348">
        <v>0</v>
      </c>
    </row>
    <row r="129" spans="1:7">
      <c r="A129" s="616"/>
      <c r="B129" s="617"/>
      <c r="C129" s="617"/>
      <c r="D129" s="617"/>
      <c r="E129" s="617"/>
      <c r="F129" s="247" t="s">
        <v>314</v>
      </c>
      <c r="G129" s="353">
        <f>SUM(G127:G128)</f>
        <v>36.686950000000003</v>
      </c>
    </row>
    <row r="130" spans="1:7" ht="19.5" customHeight="1">
      <c r="A130" s="611" t="s">
        <v>724</v>
      </c>
      <c r="B130" s="612"/>
      <c r="C130" s="612"/>
      <c r="D130" s="612"/>
      <c r="E130" s="612"/>
      <c r="F130" s="612"/>
      <c r="G130" s="613"/>
    </row>
    <row r="131" spans="1:7">
      <c r="A131" s="614" t="s">
        <v>299</v>
      </c>
      <c r="B131" s="615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6"/>
      <c r="B137" s="617"/>
      <c r="C137" s="617"/>
      <c r="D137" s="617"/>
      <c r="E137" s="617"/>
      <c r="F137" s="244" t="s">
        <v>312</v>
      </c>
      <c r="G137" s="347">
        <v>64.03</v>
      </c>
    </row>
    <row r="138" spans="1:7" ht="30">
      <c r="A138" s="616"/>
      <c r="B138" s="617"/>
      <c r="C138" s="617"/>
      <c r="D138" s="617"/>
      <c r="E138" s="617"/>
      <c r="F138" s="248" t="s">
        <v>765</v>
      </c>
      <c r="G138" s="348">
        <v>0</v>
      </c>
    </row>
    <row r="139" spans="1:7">
      <c r="A139" s="616"/>
      <c r="B139" s="617"/>
      <c r="C139" s="617"/>
      <c r="D139" s="617"/>
      <c r="E139" s="617"/>
      <c r="F139" s="247" t="s">
        <v>314</v>
      </c>
      <c r="G139" s="353">
        <f>SUM(G137:G138)</f>
        <v>64.03</v>
      </c>
    </row>
    <row r="140" spans="1:7" s="255" customFormat="1" ht="14.45" customHeight="1">
      <c r="A140" s="611" t="s">
        <v>662</v>
      </c>
      <c r="B140" s="612"/>
      <c r="C140" s="612"/>
      <c r="D140" s="612"/>
      <c r="E140" s="612"/>
      <c r="F140" s="612"/>
      <c r="G140" s="613"/>
    </row>
    <row r="141" spans="1:7" s="255" customFormat="1">
      <c r="A141" s="614" t="s">
        <v>299</v>
      </c>
      <c r="B141" s="615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6"/>
      <c r="B145" s="617"/>
      <c r="C145" s="617"/>
      <c r="D145" s="617"/>
      <c r="E145" s="617"/>
      <c r="F145" s="244" t="s">
        <v>312</v>
      </c>
      <c r="G145" s="347">
        <f>SUM(G142:G144)</f>
        <v>31.177250000000001</v>
      </c>
    </row>
    <row r="146" spans="1:7" ht="30">
      <c r="A146" s="616"/>
      <c r="B146" s="617"/>
      <c r="C146" s="617"/>
      <c r="D146" s="617"/>
      <c r="E146" s="617"/>
      <c r="F146" s="248" t="s">
        <v>765</v>
      </c>
      <c r="G146" s="348">
        <v>0</v>
      </c>
    </row>
    <row r="147" spans="1:7">
      <c r="A147" s="616"/>
      <c r="B147" s="617"/>
      <c r="C147" s="617"/>
      <c r="D147" s="617"/>
      <c r="E147" s="617"/>
      <c r="F147" s="247" t="s">
        <v>314</v>
      </c>
      <c r="G147" s="353">
        <f>SUM(G145:G146)</f>
        <v>31.177250000000001</v>
      </c>
    </row>
    <row r="148" spans="1:7" ht="18.75" customHeight="1">
      <c r="A148" s="611" t="s">
        <v>362</v>
      </c>
      <c r="B148" s="612"/>
      <c r="C148" s="612"/>
      <c r="D148" s="612"/>
      <c r="E148" s="612"/>
      <c r="F148" s="612"/>
      <c r="G148" s="613"/>
    </row>
    <row r="149" spans="1:7">
      <c r="A149" s="614" t="s">
        <v>299</v>
      </c>
      <c r="B149" s="615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6"/>
      <c r="B155" s="617"/>
      <c r="C155" s="617"/>
      <c r="D155" s="617"/>
      <c r="E155" s="617"/>
      <c r="F155" s="244" t="s">
        <v>312</v>
      </c>
      <c r="G155" s="347">
        <f>SUM(G150:G154)</f>
        <v>48.555600000000005</v>
      </c>
    </row>
    <row r="156" spans="1:7" ht="30">
      <c r="A156" s="616"/>
      <c r="B156" s="617"/>
      <c r="C156" s="617"/>
      <c r="D156" s="617"/>
      <c r="E156" s="617"/>
      <c r="F156" s="248" t="s">
        <v>765</v>
      </c>
      <c r="G156" s="348">
        <v>0</v>
      </c>
    </row>
    <row r="157" spans="1:7" ht="18.75" customHeight="1">
      <c r="A157" s="616"/>
      <c r="B157" s="617"/>
      <c r="C157" s="617"/>
      <c r="D157" s="617"/>
      <c r="E157" s="617"/>
      <c r="F157" s="247" t="s">
        <v>314</v>
      </c>
      <c r="G157" s="353">
        <f>SUM(G155:G156)</f>
        <v>48.555600000000005</v>
      </c>
    </row>
    <row r="158" spans="1:7">
      <c r="A158" s="631" t="s">
        <v>828</v>
      </c>
      <c r="B158" s="632"/>
      <c r="C158" s="632"/>
      <c r="D158" s="632"/>
      <c r="E158" s="632"/>
      <c r="F158" s="632"/>
      <c r="G158" s="633"/>
    </row>
    <row r="159" spans="1:7">
      <c r="A159" s="614" t="s">
        <v>299</v>
      </c>
      <c r="B159" s="615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6"/>
      <c r="B164" s="617"/>
      <c r="C164" s="617"/>
      <c r="D164" s="617"/>
      <c r="E164" s="617"/>
      <c r="F164" s="244" t="s">
        <v>312</v>
      </c>
      <c r="G164" s="347">
        <v>29.44</v>
      </c>
    </row>
    <row r="165" spans="1:7" ht="30">
      <c r="A165" s="616"/>
      <c r="B165" s="617"/>
      <c r="C165" s="617"/>
      <c r="D165" s="617"/>
      <c r="E165" s="617"/>
      <c r="F165" s="248" t="s">
        <v>313</v>
      </c>
      <c r="G165" s="348">
        <v>0</v>
      </c>
    </row>
    <row r="166" spans="1:7" ht="18.75" customHeight="1">
      <c r="A166" s="616"/>
      <c r="B166" s="617"/>
      <c r="C166" s="617"/>
      <c r="D166" s="617"/>
      <c r="E166" s="617"/>
      <c r="F166" s="247" t="s">
        <v>314</v>
      </c>
      <c r="G166" s="353">
        <f>G164</f>
        <v>29.44</v>
      </c>
    </row>
    <row r="167" spans="1:7">
      <c r="A167" s="611" t="s">
        <v>369</v>
      </c>
      <c r="B167" s="612"/>
      <c r="C167" s="612"/>
      <c r="D167" s="612"/>
      <c r="E167" s="612"/>
      <c r="F167" s="612"/>
      <c r="G167" s="613"/>
    </row>
    <row r="168" spans="1:7">
      <c r="A168" s="614" t="s">
        <v>299</v>
      </c>
      <c r="B168" s="615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6"/>
      <c r="B173" s="617"/>
      <c r="C173" s="617"/>
      <c r="D173" s="617"/>
      <c r="E173" s="617"/>
      <c r="F173" s="244" t="s">
        <v>312</v>
      </c>
      <c r="G173" s="347">
        <f>SUM(G169:G172)</f>
        <v>85.931579999999997</v>
      </c>
    </row>
    <row r="174" spans="1:7" ht="30">
      <c r="A174" s="616"/>
      <c r="B174" s="617"/>
      <c r="C174" s="617"/>
      <c r="D174" s="617"/>
      <c r="E174" s="617"/>
      <c r="F174" s="248" t="s">
        <v>765</v>
      </c>
      <c r="G174" s="348">
        <v>0</v>
      </c>
    </row>
    <row r="175" spans="1:7">
      <c r="A175" s="616"/>
      <c r="B175" s="617"/>
      <c r="C175" s="617"/>
      <c r="D175" s="617"/>
      <c r="E175" s="617"/>
      <c r="F175" s="247" t="s">
        <v>314</v>
      </c>
      <c r="G175" s="353">
        <f>SUM(G173:G174)</f>
        <v>85.931579999999997</v>
      </c>
    </row>
    <row r="176" spans="1:7" ht="32.25" customHeight="1">
      <c r="A176" s="611" t="s">
        <v>374</v>
      </c>
      <c r="B176" s="612"/>
      <c r="C176" s="612"/>
      <c r="D176" s="612"/>
      <c r="E176" s="612"/>
      <c r="F176" s="612"/>
      <c r="G176" s="613"/>
    </row>
    <row r="177" spans="1:7">
      <c r="A177" s="614" t="s">
        <v>299</v>
      </c>
      <c r="B177" s="615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6"/>
      <c r="B183" s="617"/>
      <c r="C183" s="617"/>
      <c r="D183" s="617"/>
      <c r="E183" s="617"/>
      <c r="F183" s="244" t="s">
        <v>312</v>
      </c>
      <c r="G183" s="347">
        <v>72.95</v>
      </c>
    </row>
    <row r="184" spans="1:7" ht="30">
      <c r="A184" s="616"/>
      <c r="B184" s="617"/>
      <c r="C184" s="617"/>
      <c r="D184" s="617"/>
      <c r="E184" s="617"/>
      <c r="F184" s="248" t="s">
        <v>765</v>
      </c>
      <c r="G184" s="348">
        <v>0</v>
      </c>
    </row>
    <row r="185" spans="1:7">
      <c r="A185" s="616"/>
      <c r="B185" s="617"/>
      <c r="C185" s="617"/>
      <c r="D185" s="617"/>
      <c r="E185" s="617"/>
      <c r="F185" s="247" t="s">
        <v>314</v>
      </c>
      <c r="G185" s="353">
        <f>SUM(G183:G184)</f>
        <v>72.95</v>
      </c>
    </row>
    <row r="186" spans="1:7" ht="33.6" customHeight="1">
      <c r="A186" s="611" t="s">
        <v>824</v>
      </c>
      <c r="B186" s="612"/>
      <c r="C186" s="612"/>
      <c r="D186" s="612"/>
      <c r="E186" s="612"/>
      <c r="F186" s="612"/>
      <c r="G186" s="613"/>
    </row>
    <row r="187" spans="1:7" ht="21.75" customHeight="1">
      <c r="A187" s="614" t="s">
        <v>299</v>
      </c>
      <c r="B187" s="615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6"/>
      <c r="B197" s="617"/>
      <c r="C197" s="617"/>
      <c r="D197" s="617"/>
      <c r="E197" s="617"/>
      <c r="F197" s="265" t="s">
        <v>314</v>
      </c>
      <c r="G197" s="352">
        <f>SUM(G188:G196)</f>
        <v>105.96375</v>
      </c>
    </row>
    <row r="198" spans="1:7">
      <c r="A198" s="611" t="s">
        <v>383</v>
      </c>
      <c r="B198" s="612"/>
      <c r="C198" s="612"/>
      <c r="D198" s="612"/>
      <c r="E198" s="612"/>
      <c r="F198" s="612"/>
      <c r="G198" s="613"/>
    </row>
    <row r="199" spans="1:7" ht="25.5" customHeight="1">
      <c r="A199" s="614" t="s">
        <v>299</v>
      </c>
      <c r="B199" s="615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20"/>
      <c r="B209" s="621"/>
      <c r="C209" s="621"/>
      <c r="D209" s="621"/>
      <c r="E209" s="621"/>
      <c r="F209" s="265" t="s">
        <v>314</v>
      </c>
      <c r="G209" s="352">
        <f>SUM(G200:G208)</f>
        <v>129.15</v>
      </c>
    </row>
    <row r="210" spans="1:7">
      <c r="A210" s="611" t="s">
        <v>728</v>
      </c>
      <c r="B210" s="612"/>
      <c r="C210" s="612"/>
      <c r="D210" s="612"/>
      <c r="E210" s="612"/>
      <c r="F210" s="612"/>
      <c r="G210" s="613"/>
    </row>
    <row r="211" spans="1:7">
      <c r="A211" s="614" t="s">
        <v>299</v>
      </c>
      <c r="B211" s="615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29"/>
      <c r="B215" s="630"/>
      <c r="C215" s="630"/>
      <c r="D215" s="630"/>
      <c r="E215" s="630"/>
      <c r="F215" s="244" t="s">
        <v>312</v>
      </c>
      <c r="G215" s="347">
        <f>SUM(G212:G214)</f>
        <v>323.51</v>
      </c>
    </row>
    <row r="216" spans="1:7" s="255" customFormat="1" ht="31.9" customHeight="1">
      <c r="A216" s="629"/>
      <c r="B216" s="630"/>
      <c r="C216" s="630"/>
      <c r="D216" s="630"/>
      <c r="E216" s="630"/>
      <c r="F216" s="248" t="s">
        <v>765</v>
      </c>
      <c r="G216" s="348">
        <v>0</v>
      </c>
    </row>
    <row r="217" spans="1:7">
      <c r="A217" s="616"/>
      <c r="B217" s="617"/>
      <c r="C217" s="617"/>
      <c r="D217" s="617"/>
      <c r="E217" s="617"/>
      <c r="F217" s="265" t="s">
        <v>314</v>
      </c>
      <c r="G217" s="358">
        <f>SUM(G215:G216)</f>
        <v>323.51</v>
      </c>
    </row>
    <row r="218" spans="1:7">
      <c r="A218" s="611" t="s">
        <v>411</v>
      </c>
      <c r="B218" s="612"/>
      <c r="C218" s="612"/>
      <c r="D218" s="612"/>
      <c r="E218" s="612"/>
      <c r="F218" s="612"/>
      <c r="G218" s="613"/>
    </row>
    <row r="219" spans="1:7">
      <c r="A219" s="614" t="s">
        <v>299</v>
      </c>
      <c r="B219" s="615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6"/>
      <c r="B223" s="617"/>
      <c r="C223" s="617"/>
      <c r="D223" s="617"/>
      <c r="E223" s="617"/>
      <c r="F223" s="244" t="s">
        <v>312</v>
      </c>
      <c r="G223" s="347">
        <f>SUM(G220:G222)</f>
        <v>98.34</v>
      </c>
    </row>
    <row r="224" spans="1:7" ht="31.9" customHeight="1">
      <c r="A224" s="616"/>
      <c r="B224" s="617"/>
      <c r="C224" s="617"/>
      <c r="D224" s="617"/>
      <c r="E224" s="617"/>
      <c r="F224" s="248" t="s">
        <v>765</v>
      </c>
      <c r="G224" s="348">
        <v>0</v>
      </c>
    </row>
    <row r="225" spans="1:7">
      <c r="A225" s="616"/>
      <c r="B225" s="617"/>
      <c r="C225" s="617"/>
      <c r="D225" s="617"/>
      <c r="E225" s="617"/>
      <c r="F225" s="247" t="s">
        <v>314</v>
      </c>
      <c r="G225" s="353">
        <f>SUM(G223:G224)</f>
        <v>98.34</v>
      </c>
    </row>
    <row r="226" spans="1:7">
      <c r="A226" s="611" t="s">
        <v>413</v>
      </c>
      <c r="B226" s="612"/>
      <c r="C226" s="612"/>
      <c r="D226" s="612"/>
      <c r="E226" s="612"/>
      <c r="F226" s="612"/>
      <c r="G226" s="613"/>
    </row>
    <row r="227" spans="1:7">
      <c r="A227" s="614" t="s">
        <v>299</v>
      </c>
      <c r="B227" s="615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6"/>
      <c r="B231" s="617"/>
      <c r="C231" s="617"/>
      <c r="D231" s="617"/>
      <c r="E231" s="617"/>
      <c r="F231" s="244" t="s">
        <v>312</v>
      </c>
      <c r="G231" s="347">
        <v>200.31</v>
      </c>
    </row>
    <row r="232" spans="1:7" ht="30">
      <c r="A232" s="616"/>
      <c r="B232" s="617"/>
      <c r="C232" s="617"/>
      <c r="D232" s="617"/>
      <c r="E232" s="617"/>
      <c r="F232" s="219" t="s">
        <v>765</v>
      </c>
      <c r="G232" s="348">
        <v>0</v>
      </c>
    </row>
    <row r="233" spans="1:7">
      <c r="A233" s="616"/>
      <c r="B233" s="617"/>
      <c r="C233" s="617"/>
      <c r="D233" s="617"/>
      <c r="E233" s="617"/>
      <c r="F233" s="247" t="s">
        <v>314</v>
      </c>
      <c r="G233" s="353">
        <v>200.31</v>
      </c>
    </row>
    <row r="234" spans="1:7">
      <c r="A234" s="624" t="s">
        <v>784</v>
      </c>
      <c r="B234" s="625"/>
      <c r="C234" s="625"/>
      <c r="D234" s="625"/>
      <c r="E234" s="625"/>
      <c r="F234" s="625"/>
      <c r="G234" s="626"/>
    </row>
    <row r="235" spans="1:7">
      <c r="A235" s="627" t="s">
        <v>782</v>
      </c>
      <c r="B235" s="628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22"/>
      <c r="B245" s="623"/>
      <c r="C245" s="623"/>
      <c r="D245" s="623"/>
      <c r="E245" s="623"/>
      <c r="F245" s="475" t="s">
        <v>312</v>
      </c>
      <c r="G245" s="479">
        <f>SUM(G236:G244)</f>
        <v>386.22800000000001</v>
      </c>
    </row>
    <row r="246" spans="1:7" ht="30">
      <c r="A246" s="622"/>
      <c r="B246" s="623"/>
      <c r="C246" s="623"/>
      <c r="D246" s="623"/>
      <c r="E246" s="623"/>
      <c r="F246" s="481" t="s">
        <v>765</v>
      </c>
      <c r="G246" s="482">
        <v>0</v>
      </c>
    </row>
    <row r="247" spans="1:7">
      <c r="A247" s="622"/>
      <c r="B247" s="623"/>
      <c r="C247" s="623"/>
      <c r="D247" s="623"/>
      <c r="E247" s="623"/>
      <c r="F247" s="483" t="s">
        <v>314</v>
      </c>
      <c r="G247" s="484">
        <f>SUM(G245:G246)</f>
        <v>386.22800000000001</v>
      </c>
    </row>
    <row r="248" spans="1:7">
      <c r="A248" s="611" t="s">
        <v>415</v>
      </c>
      <c r="B248" s="612"/>
      <c r="C248" s="612"/>
      <c r="D248" s="612"/>
      <c r="E248" s="612"/>
      <c r="F248" s="612"/>
      <c r="G248" s="613"/>
    </row>
    <row r="249" spans="1:7">
      <c r="A249" s="614" t="s">
        <v>299</v>
      </c>
      <c r="B249" s="615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6"/>
      <c r="B257" s="617"/>
      <c r="C257" s="617"/>
      <c r="D257" s="617"/>
      <c r="E257" s="617"/>
      <c r="F257" s="244" t="s">
        <v>312</v>
      </c>
      <c r="G257" s="347">
        <v>220.37</v>
      </c>
    </row>
    <row r="258" spans="1:7" ht="28.9" customHeight="1">
      <c r="A258" s="616"/>
      <c r="B258" s="617"/>
      <c r="C258" s="617"/>
      <c r="D258" s="617"/>
      <c r="E258" s="617"/>
      <c r="F258" s="481" t="s">
        <v>765</v>
      </c>
      <c r="G258" s="348">
        <v>0</v>
      </c>
    </row>
    <row r="259" spans="1:7">
      <c r="A259" s="616"/>
      <c r="B259" s="617"/>
      <c r="C259" s="617"/>
      <c r="D259" s="617"/>
      <c r="E259" s="617"/>
      <c r="F259" s="247" t="s">
        <v>314</v>
      </c>
      <c r="G259" s="353">
        <f>G257</f>
        <v>220.37</v>
      </c>
    </row>
    <row r="260" spans="1:7">
      <c r="A260" s="611" t="s">
        <v>422</v>
      </c>
      <c r="B260" s="612"/>
      <c r="C260" s="612"/>
      <c r="D260" s="612"/>
      <c r="E260" s="612"/>
      <c r="F260" s="612"/>
      <c r="G260" s="613"/>
    </row>
    <row r="261" spans="1:7">
      <c r="A261" s="614" t="s">
        <v>299</v>
      </c>
      <c r="B261" s="615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6"/>
      <c r="B265" s="617"/>
      <c r="C265" s="617"/>
      <c r="D265" s="617"/>
      <c r="E265" s="617"/>
      <c r="F265" s="244" t="s">
        <v>312</v>
      </c>
      <c r="G265" s="347">
        <f>SUM(G262:G264)</f>
        <v>11.66</v>
      </c>
    </row>
    <row r="266" spans="1:7" s="447" customFormat="1" ht="28.9" customHeight="1">
      <c r="A266" s="616"/>
      <c r="B266" s="617"/>
      <c r="C266" s="617"/>
      <c r="D266" s="617"/>
      <c r="E266" s="617"/>
      <c r="F266" s="481" t="s">
        <v>765</v>
      </c>
      <c r="G266" s="348">
        <v>0</v>
      </c>
    </row>
    <row r="267" spans="1:7">
      <c r="A267" s="616"/>
      <c r="B267" s="617"/>
      <c r="C267" s="617"/>
      <c r="D267" s="617"/>
      <c r="E267" s="617"/>
      <c r="F267" s="247" t="s">
        <v>314</v>
      </c>
      <c r="G267" s="353">
        <f>SUM(G265:G266)</f>
        <v>11.66</v>
      </c>
    </row>
    <row r="268" spans="1:7">
      <c r="A268" s="611" t="s">
        <v>425</v>
      </c>
      <c r="B268" s="612"/>
      <c r="C268" s="612"/>
      <c r="D268" s="612"/>
      <c r="E268" s="612"/>
      <c r="F268" s="612"/>
      <c r="G268" s="613"/>
    </row>
    <row r="269" spans="1:7">
      <c r="A269" s="614" t="s">
        <v>299</v>
      </c>
      <c r="B269" s="615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6"/>
      <c r="B273" s="617"/>
      <c r="C273" s="617"/>
      <c r="D273" s="617"/>
      <c r="E273" s="617"/>
      <c r="F273" s="244" t="s">
        <v>312</v>
      </c>
      <c r="G273" s="347">
        <f>SUM(G270:G272)</f>
        <v>12.649000000000001</v>
      </c>
    </row>
    <row r="274" spans="1:7" ht="30">
      <c r="A274" s="616"/>
      <c r="B274" s="617"/>
      <c r="C274" s="617"/>
      <c r="D274" s="617"/>
      <c r="E274" s="617"/>
      <c r="F274" s="481" t="s">
        <v>765</v>
      </c>
      <c r="G274" s="348">
        <v>0</v>
      </c>
    </row>
    <row r="275" spans="1:7">
      <c r="A275" s="616"/>
      <c r="B275" s="617"/>
      <c r="C275" s="617"/>
      <c r="D275" s="617"/>
      <c r="E275" s="617"/>
      <c r="F275" s="247" t="s">
        <v>314</v>
      </c>
      <c r="G275" s="353">
        <f>SUM(G273:G274)</f>
        <v>12.649000000000001</v>
      </c>
    </row>
    <row r="276" spans="1:7">
      <c r="A276" s="611" t="s">
        <v>427</v>
      </c>
      <c r="B276" s="612"/>
      <c r="C276" s="612"/>
      <c r="D276" s="612"/>
      <c r="E276" s="612"/>
      <c r="F276" s="612"/>
      <c r="G276" s="613"/>
    </row>
    <row r="277" spans="1:7">
      <c r="A277" s="614" t="s">
        <v>299</v>
      </c>
      <c r="B277" s="615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6"/>
      <c r="B281" s="617"/>
      <c r="C281" s="617"/>
      <c r="D281" s="617"/>
      <c r="E281" s="617"/>
      <c r="F281" s="244" t="s">
        <v>312</v>
      </c>
      <c r="G281" s="347">
        <f>SUM(G278:G280)</f>
        <v>17.184999999999999</v>
      </c>
    </row>
    <row r="282" spans="1:7" ht="30">
      <c r="A282" s="616"/>
      <c r="B282" s="617"/>
      <c r="C282" s="617"/>
      <c r="D282" s="617"/>
      <c r="E282" s="617"/>
      <c r="F282" s="481" t="s">
        <v>765</v>
      </c>
      <c r="G282" s="348">
        <v>0</v>
      </c>
    </row>
    <row r="283" spans="1:7">
      <c r="A283" s="616"/>
      <c r="B283" s="617"/>
      <c r="C283" s="617"/>
      <c r="D283" s="617"/>
      <c r="E283" s="617"/>
      <c r="F283" s="247" t="s">
        <v>314</v>
      </c>
      <c r="G283" s="353">
        <f>SUM(G281:G282)</f>
        <v>17.184999999999999</v>
      </c>
    </row>
    <row r="284" spans="1:7" s="255" customFormat="1">
      <c r="A284" s="611" t="s">
        <v>664</v>
      </c>
      <c r="B284" s="612"/>
      <c r="C284" s="612"/>
      <c r="D284" s="612"/>
      <c r="E284" s="612"/>
      <c r="F284" s="612"/>
      <c r="G284" s="613"/>
    </row>
    <row r="285" spans="1:7" s="255" customFormat="1">
      <c r="A285" s="614" t="s">
        <v>299</v>
      </c>
      <c r="B285" s="615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6"/>
      <c r="B289" s="617"/>
      <c r="C289" s="617"/>
      <c r="D289" s="617"/>
      <c r="E289" s="617"/>
      <c r="F289" s="244" t="s">
        <v>312</v>
      </c>
      <c r="G289" s="347">
        <f>SUM(G286:G288)</f>
        <v>82.72</v>
      </c>
    </row>
    <row r="290" spans="1:7" s="255" customFormat="1" ht="30">
      <c r="A290" s="616"/>
      <c r="B290" s="617"/>
      <c r="C290" s="617"/>
      <c r="D290" s="617"/>
      <c r="E290" s="617"/>
      <c r="F290" s="481" t="s">
        <v>765</v>
      </c>
      <c r="G290" s="348">
        <v>0</v>
      </c>
    </row>
    <row r="291" spans="1:7" s="255" customFormat="1">
      <c r="A291" s="616"/>
      <c r="B291" s="617"/>
      <c r="C291" s="617"/>
      <c r="D291" s="617"/>
      <c r="E291" s="617"/>
      <c r="F291" s="247" t="s">
        <v>314</v>
      </c>
      <c r="G291" s="353">
        <f>G289+G290</f>
        <v>82.72</v>
      </c>
    </row>
    <row r="292" spans="1:7" s="255" customFormat="1">
      <c r="A292" s="611" t="s">
        <v>833</v>
      </c>
      <c r="B292" s="612"/>
      <c r="C292" s="612"/>
      <c r="D292" s="612"/>
      <c r="E292" s="612"/>
      <c r="F292" s="612"/>
      <c r="G292" s="613"/>
    </row>
    <row r="293" spans="1:7" s="255" customFormat="1">
      <c r="A293" s="614" t="s">
        <v>299</v>
      </c>
      <c r="B293" s="615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6"/>
      <c r="B297" s="617"/>
      <c r="C297" s="617"/>
      <c r="D297" s="617"/>
      <c r="E297" s="617"/>
      <c r="F297" s="244" t="s">
        <v>312</v>
      </c>
      <c r="G297" s="347">
        <f>SUM(G294:G296)</f>
        <v>62.72</v>
      </c>
    </row>
    <row r="298" spans="1:7" s="255" customFormat="1" ht="30">
      <c r="A298" s="616"/>
      <c r="B298" s="617"/>
      <c r="C298" s="617"/>
      <c r="D298" s="617"/>
      <c r="E298" s="617"/>
      <c r="F298" s="481" t="s">
        <v>765</v>
      </c>
      <c r="G298" s="348">
        <v>0</v>
      </c>
    </row>
    <row r="299" spans="1:7" s="255" customFormat="1">
      <c r="A299" s="616"/>
      <c r="B299" s="617"/>
      <c r="C299" s="617"/>
      <c r="D299" s="617"/>
      <c r="E299" s="617"/>
      <c r="F299" s="247" t="s">
        <v>314</v>
      </c>
      <c r="G299" s="353">
        <f>G297+G298</f>
        <v>62.72</v>
      </c>
    </row>
    <row r="300" spans="1:7">
      <c r="A300" s="611" t="s">
        <v>430</v>
      </c>
      <c r="B300" s="612"/>
      <c r="C300" s="612"/>
      <c r="D300" s="612"/>
      <c r="E300" s="612"/>
      <c r="F300" s="612"/>
      <c r="G300" s="613"/>
    </row>
    <row r="301" spans="1:7">
      <c r="A301" s="614" t="s">
        <v>299</v>
      </c>
      <c r="B301" s="615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6"/>
      <c r="B312" s="617"/>
      <c r="C312" s="617"/>
      <c r="D312" s="617"/>
      <c r="E312" s="617"/>
      <c r="F312" s="244" t="s">
        <v>312</v>
      </c>
      <c r="G312" s="347">
        <v>295.89999999999998</v>
      </c>
    </row>
    <row r="313" spans="1:7" ht="30">
      <c r="A313" s="616"/>
      <c r="B313" s="617"/>
      <c r="C313" s="617"/>
      <c r="D313" s="617"/>
      <c r="E313" s="617"/>
      <c r="F313" s="481" t="s">
        <v>765</v>
      </c>
      <c r="G313" s="348">
        <v>0</v>
      </c>
    </row>
    <row r="314" spans="1:7">
      <c r="A314" s="616"/>
      <c r="B314" s="617"/>
      <c r="C314" s="617"/>
      <c r="D314" s="617"/>
      <c r="E314" s="617"/>
      <c r="F314" s="247" t="s">
        <v>314</v>
      </c>
      <c r="G314" s="353">
        <f>G312</f>
        <v>295.89999999999998</v>
      </c>
    </row>
    <row r="315" spans="1:7">
      <c r="A315" s="611" t="s">
        <v>447</v>
      </c>
      <c r="B315" s="612"/>
      <c r="C315" s="612"/>
      <c r="D315" s="612"/>
      <c r="E315" s="612"/>
      <c r="F315" s="612"/>
      <c r="G315" s="613"/>
    </row>
    <row r="316" spans="1:7">
      <c r="A316" s="614" t="s">
        <v>299</v>
      </c>
      <c r="B316" s="615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6"/>
      <c r="B325" s="617"/>
      <c r="C325" s="617"/>
      <c r="D325" s="617"/>
      <c r="E325" s="617"/>
      <c r="F325" s="244" t="s">
        <v>312</v>
      </c>
      <c r="G325" s="347">
        <f>SUM(G317:G324)</f>
        <v>346.01499999999999</v>
      </c>
    </row>
    <row r="326" spans="1:7" ht="30">
      <c r="A326" s="616"/>
      <c r="B326" s="617"/>
      <c r="C326" s="617"/>
      <c r="D326" s="617"/>
      <c r="E326" s="617"/>
      <c r="F326" s="481" t="s">
        <v>765</v>
      </c>
      <c r="G326" s="348">
        <v>0</v>
      </c>
    </row>
    <row r="327" spans="1:7">
      <c r="A327" s="616"/>
      <c r="B327" s="617"/>
      <c r="C327" s="617"/>
      <c r="D327" s="617"/>
      <c r="E327" s="617"/>
      <c r="F327" s="247" t="s">
        <v>314</v>
      </c>
      <c r="G327" s="353">
        <f>G325</f>
        <v>346.01499999999999</v>
      </c>
    </row>
    <row r="328" spans="1:7" ht="27.6" customHeight="1">
      <c r="A328" s="611" t="s">
        <v>831</v>
      </c>
      <c r="B328" s="612"/>
      <c r="C328" s="612"/>
      <c r="D328" s="612"/>
      <c r="E328" s="612"/>
      <c r="F328" s="612"/>
      <c r="G328" s="613"/>
    </row>
    <row r="329" spans="1:7">
      <c r="A329" s="614" t="s">
        <v>299</v>
      </c>
      <c r="B329" s="615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6"/>
      <c r="B344" s="617"/>
      <c r="C344" s="617"/>
      <c r="D344" s="617"/>
      <c r="E344" s="617"/>
      <c r="F344" s="265" t="s">
        <v>314</v>
      </c>
      <c r="G344" s="358">
        <v>7985.56</v>
      </c>
    </row>
    <row r="345" spans="1:7">
      <c r="A345" s="611" t="s">
        <v>797</v>
      </c>
      <c r="B345" s="612"/>
      <c r="C345" s="612"/>
      <c r="D345" s="612"/>
      <c r="E345" s="612"/>
      <c r="F345" s="612"/>
      <c r="G345" s="613"/>
    </row>
    <row r="346" spans="1:7">
      <c r="A346" s="614" t="s">
        <v>299</v>
      </c>
      <c r="B346" s="615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6"/>
      <c r="B354" s="617"/>
      <c r="C354" s="617"/>
      <c r="D354" s="617"/>
      <c r="E354" s="617"/>
      <c r="F354" s="244" t="s">
        <v>312</v>
      </c>
      <c r="G354" s="364">
        <v>2435.13</v>
      </c>
    </row>
    <row r="355" spans="1:7" ht="28.9" customHeight="1">
      <c r="A355" s="616"/>
      <c r="B355" s="617"/>
      <c r="C355" s="617"/>
      <c r="D355" s="617"/>
      <c r="E355" s="617"/>
      <c r="F355" s="481" t="s">
        <v>765</v>
      </c>
      <c r="G355" s="348">
        <v>0</v>
      </c>
    </row>
    <row r="356" spans="1:7" ht="20.25" customHeight="1">
      <c r="A356" s="616"/>
      <c r="B356" s="617"/>
      <c r="C356" s="617"/>
      <c r="D356" s="617"/>
      <c r="E356" s="617"/>
      <c r="F356" s="247" t="s">
        <v>314</v>
      </c>
      <c r="G356" s="415">
        <f>SUM(G354:G355)</f>
        <v>2435.13</v>
      </c>
    </row>
    <row r="357" spans="1:7">
      <c r="A357" s="611" t="s">
        <v>826</v>
      </c>
      <c r="B357" s="612"/>
      <c r="C357" s="612"/>
      <c r="D357" s="612"/>
      <c r="E357" s="612"/>
      <c r="F357" s="612"/>
      <c r="G357" s="613"/>
    </row>
    <row r="358" spans="1:7">
      <c r="A358" s="614" t="s">
        <v>299</v>
      </c>
      <c r="B358" s="615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6"/>
      <c r="B365" s="617"/>
      <c r="C365" s="617"/>
      <c r="D365" s="617"/>
      <c r="E365" s="617"/>
      <c r="F365" s="265" t="s">
        <v>314</v>
      </c>
      <c r="G365" s="352">
        <v>75.760000000000005</v>
      </c>
    </row>
    <row r="366" spans="1:7" ht="25.15" customHeight="1">
      <c r="A366" s="611" t="s">
        <v>850</v>
      </c>
      <c r="B366" s="612"/>
      <c r="C366" s="612"/>
      <c r="D366" s="612"/>
      <c r="E366" s="612"/>
      <c r="F366" s="612"/>
      <c r="G366" s="613"/>
    </row>
    <row r="367" spans="1:7">
      <c r="A367" s="614" t="s">
        <v>299</v>
      </c>
      <c r="B367" s="615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6"/>
      <c r="B382" s="617"/>
      <c r="C382" s="617"/>
      <c r="D382" s="617"/>
      <c r="E382" s="617"/>
      <c r="F382" s="265" t="s">
        <v>314</v>
      </c>
      <c r="G382" s="352">
        <v>954.26</v>
      </c>
    </row>
    <row r="383" spans="1:7" s="255" customFormat="1" ht="22.5" customHeight="1">
      <c r="A383" s="611" t="s">
        <v>836</v>
      </c>
      <c r="B383" s="612"/>
      <c r="C383" s="612"/>
      <c r="D383" s="612"/>
      <c r="E383" s="612"/>
      <c r="F383" s="612"/>
      <c r="G383" s="613"/>
    </row>
    <row r="384" spans="1:7" s="255" customFormat="1">
      <c r="A384" s="614" t="s">
        <v>299</v>
      </c>
      <c r="B384" s="615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6"/>
      <c r="B393" s="617"/>
      <c r="C393" s="617"/>
      <c r="D393" s="617"/>
      <c r="E393" s="617"/>
      <c r="F393" s="265" t="s">
        <v>314</v>
      </c>
      <c r="G393" s="358">
        <f>SUM(G385:G392)</f>
        <v>1964.1453999999999</v>
      </c>
    </row>
    <row r="394" spans="1:7">
      <c r="A394" s="611" t="s">
        <v>484</v>
      </c>
      <c r="B394" s="612"/>
      <c r="C394" s="612"/>
      <c r="D394" s="612"/>
      <c r="E394" s="612"/>
      <c r="F394" s="612"/>
      <c r="G394" s="613"/>
    </row>
    <row r="395" spans="1:7">
      <c r="A395" s="614" t="s">
        <v>299</v>
      </c>
      <c r="B395" s="615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6"/>
      <c r="B400" s="617"/>
      <c r="C400" s="617"/>
      <c r="D400" s="617"/>
      <c r="E400" s="617"/>
      <c r="F400" s="244" t="s">
        <v>312</v>
      </c>
      <c r="G400" s="347">
        <f>SUM(G396:G399)</f>
        <v>45.686000000000007</v>
      </c>
    </row>
    <row r="401" spans="1:7" ht="28.9" customHeight="1">
      <c r="A401" s="616"/>
      <c r="B401" s="617"/>
      <c r="C401" s="617"/>
      <c r="D401" s="617"/>
      <c r="E401" s="617"/>
      <c r="F401" s="481" t="s">
        <v>765</v>
      </c>
      <c r="G401" s="348">
        <v>0</v>
      </c>
    </row>
    <row r="402" spans="1:7">
      <c r="A402" s="616"/>
      <c r="B402" s="617"/>
      <c r="C402" s="617"/>
      <c r="D402" s="617"/>
      <c r="E402" s="617"/>
      <c r="F402" s="247" t="s">
        <v>314</v>
      </c>
      <c r="G402" s="353">
        <f>G400</f>
        <v>45.686000000000007</v>
      </c>
    </row>
    <row r="403" spans="1:7">
      <c r="A403" s="611" t="s">
        <v>799</v>
      </c>
      <c r="B403" s="612"/>
      <c r="C403" s="612"/>
      <c r="D403" s="612"/>
      <c r="E403" s="612"/>
      <c r="F403" s="612"/>
      <c r="G403" s="613"/>
    </row>
    <row r="404" spans="1:7">
      <c r="A404" s="614" t="s">
        <v>299</v>
      </c>
      <c r="B404" s="615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6"/>
      <c r="B408" s="617"/>
      <c r="C408" s="617"/>
      <c r="D408" s="617"/>
      <c r="E408" s="617"/>
      <c r="F408" s="244" t="s">
        <v>312</v>
      </c>
      <c r="G408" s="347">
        <f>SUM(G405:G407)</f>
        <v>25.992000000000001</v>
      </c>
    </row>
    <row r="409" spans="1:7" ht="30">
      <c r="A409" s="616"/>
      <c r="B409" s="617"/>
      <c r="C409" s="617"/>
      <c r="D409" s="617"/>
      <c r="E409" s="617"/>
      <c r="F409" s="481" t="s">
        <v>765</v>
      </c>
      <c r="G409" s="348">
        <v>0</v>
      </c>
    </row>
    <row r="410" spans="1:7">
      <c r="A410" s="616"/>
      <c r="B410" s="617"/>
      <c r="C410" s="617"/>
      <c r="D410" s="617"/>
      <c r="E410" s="617"/>
      <c r="F410" s="247" t="s">
        <v>314</v>
      </c>
      <c r="G410" s="353">
        <f>SUM(G408:G409)</f>
        <v>25.992000000000001</v>
      </c>
    </row>
    <row r="411" spans="1:7">
      <c r="A411" s="611" t="s">
        <v>744</v>
      </c>
      <c r="B411" s="612"/>
      <c r="C411" s="612"/>
      <c r="D411" s="612"/>
      <c r="E411" s="612"/>
      <c r="F411" s="612"/>
      <c r="G411" s="613"/>
    </row>
    <row r="412" spans="1:7" ht="18.75" customHeight="1">
      <c r="A412" s="614" t="s">
        <v>299</v>
      </c>
      <c r="B412" s="615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6"/>
      <c r="B417" s="617"/>
      <c r="C417" s="617"/>
      <c r="D417" s="617"/>
      <c r="E417" s="617"/>
      <c r="F417" s="244" t="s">
        <v>312</v>
      </c>
      <c r="G417" s="347">
        <v>464.08</v>
      </c>
    </row>
    <row r="418" spans="1:7" ht="30">
      <c r="A418" s="616"/>
      <c r="B418" s="617"/>
      <c r="C418" s="617"/>
      <c r="D418" s="617"/>
      <c r="E418" s="617"/>
      <c r="F418" s="481" t="s">
        <v>765</v>
      </c>
      <c r="G418" s="348">
        <v>0</v>
      </c>
    </row>
    <row r="419" spans="1:7">
      <c r="A419" s="616"/>
      <c r="B419" s="617"/>
      <c r="C419" s="617"/>
      <c r="D419" s="617"/>
      <c r="E419" s="617"/>
      <c r="F419" s="247" t="s">
        <v>314</v>
      </c>
      <c r="G419" s="353">
        <f>G417+G418</f>
        <v>464.08</v>
      </c>
    </row>
    <row r="420" spans="1:7">
      <c r="A420" s="611" t="s">
        <v>490</v>
      </c>
      <c r="B420" s="612"/>
      <c r="C420" s="612"/>
      <c r="D420" s="612"/>
      <c r="E420" s="612"/>
      <c r="F420" s="612"/>
      <c r="G420" s="613"/>
    </row>
    <row r="421" spans="1:7">
      <c r="A421" s="614" t="s">
        <v>299</v>
      </c>
      <c r="B421" s="615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6"/>
      <c r="B427" s="617"/>
      <c r="C427" s="617"/>
      <c r="D427" s="617"/>
      <c r="E427" s="617"/>
      <c r="F427" s="265" t="s">
        <v>314</v>
      </c>
      <c r="G427" s="352">
        <f>SUM(G422:G426)</f>
        <v>276.04320000000001</v>
      </c>
    </row>
    <row r="428" spans="1:7">
      <c r="A428" s="611" t="s">
        <v>747</v>
      </c>
      <c r="B428" s="612"/>
      <c r="C428" s="612"/>
      <c r="D428" s="612"/>
      <c r="E428" s="612"/>
      <c r="F428" s="612"/>
      <c r="G428" s="613"/>
    </row>
    <row r="429" spans="1:7">
      <c r="A429" s="614" t="s">
        <v>299</v>
      </c>
      <c r="B429" s="615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6"/>
      <c r="B434" s="617"/>
      <c r="C434" s="617"/>
      <c r="D434" s="617"/>
      <c r="E434" s="617"/>
      <c r="F434" s="244" t="s">
        <v>312</v>
      </c>
      <c r="G434" s="347">
        <f>SUM(G430:G433)</f>
        <v>365.65499999999997</v>
      </c>
    </row>
    <row r="435" spans="1:7" ht="30">
      <c r="A435" s="616"/>
      <c r="B435" s="617"/>
      <c r="C435" s="617"/>
      <c r="D435" s="617"/>
      <c r="E435" s="617"/>
      <c r="F435" s="481" t="s">
        <v>765</v>
      </c>
      <c r="G435" s="348">
        <v>0</v>
      </c>
    </row>
    <row r="436" spans="1:7">
      <c r="A436" s="616"/>
      <c r="B436" s="617"/>
      <c r="C436" s="617"/>
      <c r="D436" s="617"/>
      <c r="E436" s="617"/>
      <c r="F436" s="247" t="s">
        <v>314</v>
      </c>
      <c r="G436" s="353">
        <f>SUM(G434:G435)</f>
        <v>365.65499999999997</v>
      </c>
    </row>
    <row r="437" spans="1:7">
      <c r="A437" s="611" t="s">
        <v>748</v>
      </c>
      <c r="B437" s="612"/>
      <c r="C437" s="612"/>
      <c r="D437" s="612"/>
      <c r="E437" s="612"/>
      <c r="F437" s="612"/>
      <c r="G437" s="613"/>
    </row>
    <row r="438" spans="1:7">
      <c r="A438" s="614" t="s">
        <v>299</v>
      </c>
      <c r="B438" s="615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6"/>
      <c r="B443" s="617"/>
      <c r="C443" s="617"/>
      <c r="D443" s="617"/>
      <c r="E443" s="617"/>
      <c r="F443" s="244" t="s">
        <v>312</v>
      </c>
      <c r="G443" s="347">
        <v>312.68</v>
      </c>
    </row>
    <row r="444" spans="1:7" ht="30">
      <c r="A444" s="616"/>
      <c r="B444" s="617"/>
      <c r="C444" s="617"/>
      <c r="D444" s="617"/>
      <c r="E444" s="617"/>
      <c r="F444" s="481" t="s">
        <v>765</v>
      </c>
      <c r="G444" s="348">
        <v>0</v>
      </c>
    </row>
    <row r="445" spans="1:7">
      <c r="A445" s="616"/>
      <c r="B445" s="617"/>
      <c r="C445" s="617"/>
      <c r="D445" s="617"/>
      <c r="E445" s="617"/>
      <c r="F445" s="247" t="s">
        <v>314</v>
      </c>
      <c r="G445" s="353">
        <f>G443</f>
        <v>312.68</v>
      </c>
    </row>
    <row r="446" spans="1:7">
      <c r="A446" s="611" t="s">
        <v>502</v>
      </c>
      <c r="B446" s="612"/>
      <c r="C446" s="612"/>
      <c r="D446" s="612"/>
      <c r="E446" s="612"/>
      <c r="F446" s="612"/>
      <c r="G446" s="613"/>
    </row>
    <row r="447" spans="1:7" ht="21.75" customHeight="1">
      <c r="A447" s="614" t="s">
        <v>299</v>
      </c>
      <c r="B447" s="615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6"/>
      <c r="B451" s="617"/>
      <c r="C451" s="617"/>
      <c r="D451" s="617"/>
      <c r="E451" s="617"/>
      <c r="F451" s="265" t="s">
        <v>314</v>
      </c>
      <c r="G451" s="352">
        <v>10.39</v>
      </c>
    </row>
    <row r="452" spans="1:7">
      <c r="A452" s="611" t="s">
        <v>804</v>
      </c>
      <c r="B452" s="612"/>
      <c r="C452" s="612"/>
      <c r="D452" s="612"/>
      <c r="E452" s="612"/>
      <c r="F452" s="612"/>
      <c r="G452" s="613"/>
    </row>
    <row r="453" spans="1:7">
      <c r="A453" s="614" t="s">
        <v>299</v>
      </c>
      <c r="B453" s="615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20"/>
      <c r="B459" s="621"/>
      <c r="C459" s="621"/>
      <c r="D459" s="621"/>
      <c r="E459" s="621"/>
      <c r="F459" s="244" t="s">
        <v>312</v>
      </c>
      <c r="G459" s="347">
        <v>18.309999999999999</v>
      </c>
    </row>
    <row r="460" spans="1:7" ht="28.15" customHeight="1">
      <c r="A460" s="620"/>
      <c r="B460" s="621"/>
      <c r="C460" s="621"/>
      <c r="D460" s="621"/>
      <c r="E460" s="621"/>
      <c r="F460" s="481" t="s">
        <v>765</v>
      </c>
      <c r="G460" s="348">
        <v>0</v>
      </c>
    </row>
    <row r="461" spans="1:7">
      <c r="A461" s="620"/>
      <c r="B461" s="621"/>
      <c r="C461" s="621"/>
      <c r="D461" s="621"/>
      <c r="E461" s="621"/>
      <c r="F461" s="247" t="s">
        <v>314</v>
      </c>
      <c r="G461" s="353">
        <f>SUM(G459:G460)</f>
        <v>18.309999999999999</v>
      </c>
    </row>
    <row r="462" spans="1:7">
      <c r="A462" s="611" t="s">
        <v>517</v>
      </c>
      <c r="B462" s="612"/>
      <c r="C462" s="612"/>
      <c r="D462" s="612"/>
      <c r="E462" s="612"/>
      <c r="F462" s="612"/>
      <c r="G462" s="613"/>
    </row>
    <row r="463" spans="1:7">
      <c r="A463" s="614" t="s">
        <v>299</v>
      </c>
      <c r="B463" s="615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20"/>
      <c r="B474" s="621"/>
      <c r="C474" s="621"/>
      <c r="D474" s="621"/>
      <c r="E474" s="621"/>
      <c r="F474" s="244" t="s">
        <v>312</v>
      </c>
      <c r="G474" s="347">
        <v>352.81</v>
      </c>
    </row>
    <row r="475" spans="1:7" ht="30">
      <c r="A475" s="620"/>
      <c r="B475" s="621"/>
      <c r="C475" s="621"/>
      <c r="D475" s="621"/>
      <c r="E475" s="621"/>
      <c r="F475" s="481" t="s">
        <v>765</v>
      </c>
      <c r="G475" s="348">
        <v>0</v>
      </c>
    </row>
    <row r="476" spans="1:7">
      <c r="A476" s="620"/>
      <c r="B476" s="621"/>
      <c r="C476" s="621"/>
      <c r="D476" s="621"/>
      <c r="E476" s="621"/>
      <c r="F476" s="247" t="s">
        <v>314</v>
      </c>
      <c r="G476" s="353">
        <f>SUM(G474:G475)</f>
        <v>352.81</v>
      </c>
    </row>
    <row r="477" spans="1:7">
      <c r="A477" s="611" t="s">
        <v>534</v>
      </c>
      <c r="B477" s="612"/>
      <c r="C477" s="612"/>
      <c r="D477" s="612"/>
      <c r="E477" s="612"/>
      <c r="F477" s="612"/>
      <c r="G477" s="613"/>
    </row>
    <row r="478" spans="1:7">
      <c r="A478" s="614" t="s">
        <v>299</v>
      </c>
      <c r="B478" s="615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20"/>
      <c r="B487" s="621"/>
      <c r="C487" s="621"/>
      <c r="D487" s="621"/>
      <c r="E487" s="621"/>
      <c r="F487" s="244" t="s">
        <v>312</v>
      </c>
      <c r="G487" s="347">
        <v>489.77</v>
      </c>
    </row>
    <row r="488" spans="1:7" ht="30">
      <c r="A488" s="620"/>
      <c r="B488" s="621"/>
      <c r="C488" s="621"/>
      <c r="D488" s="621"/>
      <c r="E488" s="621"/>
      <c r="F488" s="481" t="s">
        <v>765</v>
      </c>
      <c r="G488" s="348">
        <v>0</v>
      </c>
    </row>
    <row r="489" spans="1:7">
      <c r="A489" s="620"/>
      <c r="B489" s="621"/>
      <c r="C489" s="621"/>
      <c r="D489" s="621"/>
      <c r="E489" s="621"/>
      <c r="F489" s="247" t="s">
        <v>314</v>
      </c>
      <c r="G489" s="353">
        <f>SUM(G487:G488)</f>
        <v>489.77</v>
      </c>
    </row>
    <row r="490" spans="1:7">
      <c r="A490" s="611" t="s">
        <v>806</v>
      </c>
      <c r="B490" s="612"/>
      <c r="C490" s="612"/>
      <c r="D490" s="612"/>
      <c r="E490" s="612"/>
      <c r="F490" s="612"/>
      <c r="G490" s="613"/>
    </row>
    <row r="491" spans="1:7" ht="20.25" customHeight="1">
      <c r="A491" s="614" t="s">
        <v>299</v>
      </c>
      <c r="B491" s="615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20"/>
      <c r="B499" s="621"/>
      <c r="C499" s="621"/>
      <c r="D499" s="621"/>
      <c r="E499" s="621"/>
      <c r="F499" s="244" t="s">
        <v>312</v>
      </c>
      <c r="G499" s="347">
        <v>541.70000000000005</v>
      </c>
    </row>
    <row r="500" spans="1:7" ht="30">
      <c r="A500" s="620"/>
      <c r="B500" s="621"/>
      <c r="C500" s="621"/>
      <c r="D500" s="621"/>
      <c r="E500" s="621"/>
      <c r="F500" s="481" t="s">
        <v>765</v>
      </c>
      <c r="G500" s="348">
        <v>0</v>
      </c>
    </row>
    <row r="501" spans="1:7">
      <c r="A501" s="620"/>
      <c r="B501" s="621"/>
      <c r="C501" s="621"/>
      <c r="D501" s="621"/>
      <c r="E501" s="621"/>
      <c r="F501" s="247" t="s">
        <v>314</v>
      </c>
      <c r="G501" s="353">
        <f>SUM(G499:G500)</f>
        <v>541.70000000000005</v>
      </c>
    </row>
    <row r="502" spans="1:7">
      <c r="A502" s="611" t="s">
        <v>807</v>
      </c>
      <c r="B502" s="612"/>
      <c r="C502" s="612"/>
      <c r="D502" s="612"/>
      <c r="E502" s="612"/>
      <c r="F502" s="612"/>
      <c r="G502" s="613"/>
    </row>
    <row r="503" spans="1:7">
      <c r="A503" s="614" t="s">
        <v>299</v>
      </c>
      <c r="B503" s="615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20"/>
      <c r="B508" s="621"/>
      <c r="C508" s="621"/>
      <c r="D508" s="621"/>
      <c r="E508" s="621"/>
      <c r="F508" s="244" t="s">
        <v>312</v>
      </c>
      <c r="G508" s="347">
        <v>23.87</v>
      </c>
    </row>
    <row r="509" spans="1:7" ht="30">
      <c r="A509" s="620"/>
      <c r="B509" s="621"/>
      <c r="C509" s="621"/>
      <c r="D509" s="621"/>
      <c r="E509" s="621"/>
      <c r="F509" s="481" t="s">
        <v>765</v>
      </c>
      <c r="G509" s="348">
        <v>0</v>
      </c>
    </row>
    <row r="510" spans="1:7">
      <c r="A510" s="620"/>
      <c r="B510" s="621"/>
      <c r="C510" s="621"/>
      <c r="D510" s="621"/>
      <c r="E510" s="621"/>
      <c r="F510" s="247" t="s">
        <v>314</v>
      </c>
      <c r="G510" s="353">
        <f>SUM(G508:G509)</f>
        <v>23.87</v>
      </c>
    </row>
    <row r="511" spans="1:7" ht="21.75" customHeight="1">
      <c r="A511" s="611" t="s">
        <v>749</v>
      </c>
      <c r="B511" s="612"/>
      <c r="C511" s="612"/>
      <c r="D511" s="612"/>
      <c r="E511" s="612"/>
      <c r="F511" s="612"/>
      <c r="G511" s="613"/>
    </row>
    <row r="512" spans="1:7">
      <c r="A512" s="614" t="s">
        <v>299</v>
      </c>
      <c r="B512" s="615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6"/>
      <c r="B519" s="617"/>
      <c r="C519" s="617"/>
      <c r="D519" s="617"/>
      <c r="E519" s="617"/>
      <c r="F519" s="244" t="s">
        <v>312</v>
      </c>
      <c r="G519" s="347">
        <f>SUM(G513:G518)</f>
        <v>50.055330000000005</v>
      </c>
    </row>
    <row r="520" spans="1:7" ht="30">
      <c r="A520" s="616"/>
      <c r="B520" s="617"/>
      <c r="C520" s="617"/>
      <c r="D520" s="617"/>
      <c r="E520" s="617"/>
      <c r="F520" s="481" t="s">
        <v>765</v>
      </c>
      <c r="G520" s="348">
        <v>0</v>
      </c>
    </row>
    <row r="521" spans="1:7">
      <c r="A521" s="616"/>
      <c r="B521" s="617"/>
      <c r="C521" s="617"/>
      <c r="D521" s="617"/>
      <c r="E521" s="617"/>
      <c r="F521" s="247" t="s">
        <v>314</v>
      </c>
      <c r="G521" s="353">
        <f>SUM(G519:G520)</f>
        <v>50.055330000000005</v>
      </c>
    </row>
    <row r="522" spans="1:7">
      <c r="A522" s="611" t="s">
        <v>813</v>
      </c>
      <c r="B522" s="612"/>
      <c r="C522" s="612"/>
      <c r="D522" s="612"/>
      <c r="E522" s="612"/>
      <c r="F522" s="612"/>
      <c r="G522" s="613"/>
    </row>
    <row r="523" spans="1:7">
      <c r="A523" s="614" t="s">
        <v>299</v>
      </c>
      <c r="B523" s="615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6"/>
      <c r="B531" s="617"/>
      <c r="C531" s="617"/>
      <c r="D531" s="617"/>
      <c r="E531" s="617"/>
      <c r="F531" s="244" t="s">
        <v>312</v>
      </c>
      <c r="G531" s="347">
        <f>SUM(G524:G530)</f>
        <v>60.130200000000002</v>
      </c>
    </row>
    <row r="532" spans="1:7" ht="30">
      <c r="A532" s="616"/>
      <c r="B532" s="617"/>
      <c r="C532" s="617"/>
      <c r="D532" s="617"/>
      <c r="E532" s="617"/>
      <c r="F532" s="481" t="s">
        <v>765</v>
      </c>
      <c r="G532" s="348">
        <v>0</v>
      </c>
    </row>
    <row r="533" spans="1:7">
      <c r="A533" s="616"/>
      <c r="B533" s="617"/>
      <c r="C533" s="617"/>
      <c r="D533" s="617"/>
      <c r="E533" s="617"/>
      <c r="F533" s="247" t="s">
        <v>314</v>
      </c>
      <c r="G533" s="353">
        <f>SUM(G531:G532)</f>
        <v>60.130200000000002</v>
      </c>
    </row>
    <row r="534" spans="1:7">
      <c r="A534" s="611" t="s">
        <v>750</v>
      </c>
      <c r="B534" s="612"/>
      <c r="C534" s="612"/>
      <c r="D534" s="612"/>
      <c r="E534" s="612"/>
      <c r="F534" s="612"/>
      <c r="G534" s="613"/>
    </row>
    <row r="535" spans="1:7">
      <c r="A535" s="614" t="s">
        <v>299</v>
      </c>
      <c r="B535" s="615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6"/>
      <c r="B538" s="617"/>
      <c r="C538" s="617"/>
      <c r="D538" s="617"/>
      <c r="E538" s="617"/>
      <c r="F538" s="244" t="s">
        <v>312</v>
      </c>
      <c r="G538" s="347">
        <f>SUM(G536:G537)</f>
        <v>6.4644000000000004</v>
      </c>
    </row>
    <row r="539" spans="1:7" ht="30">
      <c r="A539" s="616"/>
      <c r="B539" s="617"/>
      <c r="C539" s="617"/>
      <c r="D539" s="617"/>
      <c r="E539" s="617"/>
      <c r="F539" s="481" t="s">
        <v>765</v>
      </c>
      <c r="G539" s="348">
        <v>0</v>
      </c>
    </row>
    <row r="540" spans="1:7">
      <c r="A540" s="616"/>
      <c r="B540" s="617"/>
      <c r="C540" s="617"/>
      <c r="D540" s="617"/>
      <c r="E540" s="617"/>
      <c r="F540" s="247" t="s">
        <v>314</v>
      </c>
      <c r="G540" s="353">
        <f>SUM(G538:G539)</f>
        <v>6.4644000000000004</v>
      </c>
    </row>
    <row r="541" spans="1:7" s="255" customFormat="1">
      <c r="A541" s="611" t="s">
        <v>751</v>
      </c>
      <c r="B541" s="612"/>
      <c r="C541" s="612"/>
      <c r="D541" s="612"/>
      <c r="E541" s="612"/>
      <c r="F541" s="612"/>
      <c r="G541" s="613"/>
    </row>
    <row r="542" spans="1:7" s="255" customFormat="1">
      <c r="A542" s="614" t="s">
        <v>299</v>
      </c>
      <c r="B542" s="615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6"/>
      <c r="B546" s="617"/>
      <c r="C546" s="617"/>
      <c r="D546" s="617"/>
      <c r="E546" s="617"/>
      <c r="F546" s="244" t="s">
        <v>312</v>
      </c>
      <c r="G546" s="347">
        <f>SUM(G543:G545)</f>
        <v>20.640999999999998</v>
      </c>
    </row>
    <row r="547" spans="1:7" s="255" customFormat="1" ht="30">
      <c r="A547" s="616"/>
      <c r="B547" s="617"/>
      <c r="C547" s="617"/>
      <c r="D547" s="617"/>
      <c r="E547" s="617"/>
      <c r="F547" s="481" t="s">
        <v>765</v>
      </c>
      <c r="G547" s="348">
        <v>0</v>
      </c>
    </row>
    <row r="548" spans="1:7" s="255" customFormat="1">
      <c r="A548" s="616"/>
      <c r="B548" s="617"/>
      <c r="C548" s="617"/>
      <c r="D548" s="617"/>
      <c r="E548" s="617"/>
      <c r="F548" s="247" t="s">
        <v>314</v>
      </c>
      <c r="G548" s="353">
        <f>G546+G547</f>
        <v>20.640999999999998</v>
      </c>
    </row>
    <row r="549" spans="1:7">
      <c r="A549" s="611" t="s">
        <v>564</v>
      </c>
      <c r="B549" s="612"/>
      <c r="C549" s="612"/>
      <c r="D549" s="612"/>
      <c r="E549" s="612"/>
      <c r="F549" s="612"/>
      <c r="G549" s="613"/>
    </row>
    <row r="550" spans="1:7" ht="18.75" customHeight="1">
      <c r="A550" s="614" t="s">
        <v>299</v>
      </c>
      <c r="B550" s="615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6"/>
      <c r="B554" s="617"/>
      <c r="C554" s="617"/>
      <c r="D554" s="617"/>
      <c r="E554" s="617"/>
      <c r="F554" s="244" t="s">
        <v>312</v>
      </c>
      <c r="G554" s="347">
        <v>29.62</v>
      </c>
    </row>
    <row r="555" spans="1:7" ht="30">
      <c r="A555" s="616"/>
      <c r="B555" s="617"/>
      <c r="C555" s="617"/>
      <c r="D555" s="617"/>
      <c r="E555" s="617"/>
      <c r="F555" s="481" t="s">
        <v>765</v>
      </c>
      <c r="G555" s="348">
        <v>0</v>
      </c>
    </row>
    <row r="556" spans="1:7">
      <c r="A556" s="616"/>
      <c r="B556" s="617"/>
      <c r="C556" s="617"/>
      <c r="D556" s="617"/>
      <c r="E556" s="617"/>
      <c r="F556" s="247" t="s">
        <v>314</v>
      </c>
      <c r="G556" s="353">
        <f>SUM(G554:G555)</f>
        <v>29.62</v>
      </c>
    </row>
    <row r="557" spans="1:7">
      <c r="A557" s="624" t="s">
        <v>755</v>
      </c>
      <c r="B557" s="625"/>
      <c r="C557" s="625"/>
      <c r="D557" s="625"/>
      <c r="E557" s="625"/>
      <c r="F557" s="625"/>
      <c r="G557" s="626"/>
    </row>
    <row r="558" spans="1:7">
      <c r="A558" s="627" t="s">
        <v>299</v>
      </c>
      <c r="B558" s="628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22"/>
      <c r="B562" s="623"/>
      <c r="C562" s="623"/>
      <c r="D562" s="623"/>
      <c r="E562" s="623"/>
      <c r="F562" s="475" t="s">
        <v>312</v>
      </c>
      <c r="G562" s="479">
        <f>SUM(G559:G561)</f>
        <v>183.70499999999998</v>
      </c>
    </row>
    <row r="563" spans="1:7" ht="30">
      <c r="A563" s="622"/>
      <c r="B563" s="623"/>
      <c r="C563" s="623"/>
      <c r="D563" s="623"/>
      <c r="E563" s="623"/>
      <c r="F563" s="481" t="s">
        <v>765</v>
      </c>
      <c r="G563" s="482">
        <v>0</v>
      </c>
    </row>
    <row r="564" spans="1:7">
      <c r="A564" s="622"/>
      <c r="B564" s="623"/>
      <c r="C564" s="623"/>
      <c r="D564" s="623"/>
      <c r="E564" s="623"/>
      <c r="F564" s="483" t="s">
        <v>314</v>
      </c>
      <c r="G564" s="484">
        <f>SUM(G562:G563)</f>
        <v>183.70499999999998</v>
      </c>
    </row>
    <row r="565" spans="1:7">
      <c r="A565" s="611" t="s">
        <v>566</v>
      </c>
      <c r="B565" s="612"/>
      <c r="C565" s="612"/>
      <c r="D565" s="612"/>
      <c r="E565" s="612"/>
      <c r="F565" s="612"/>
      <c r="G565" s="613"/>
    </row>
    <row r="566" spans="1:7">
      <c r="A566" s="614" t="s">
        <v>299</v>
      </c>
      <c r="B566" s="615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6"/>
      <c r="B571" s="617"/>
      <c r="C571" s="617"/>
      <c r="D571" s="617"/>
      <c r="E571" s="617"/>
      <c r="F571" s="244" t="s">
        <v>312</v>
      </c>
      <c r="G571" s="347">
        <v>219.65</v>
      </c>
    </row>
    <row r="572" spans="1:7" ht="30">
      <c r="A572" s="616"/>
      <c r="B572" s="617"/>
      <c r="C572" s="617"/>
      <c r="D572" s="617"/>
      <c r="E572" s="617"/>
      <c r="F572" s="481" t="s">
        <v>765</v>
      </c>
      <c r="G572" s="348">
        <v>0</v>
      </c>
    </row>
    <row r="573" spans="1:7">
      <c r="A573" s="616"/>
      <c r="B573" s="617"/>
      <c r="C573" s="617"/>
      <c r="D573" s="617"/>
      <c r="E573" s="617"/>
      <c r="F573" s="247" t="s">
        <v>314</v>
      </c>
      <c r="G573" s="353">
        <f>SUM(G571:G572)</f>
        <v>219.65</v>
      </c>
    </row>
    <row r="574" spans="1:7">
      <c r="A574" s="611" t="s">
        <v>570</v>
      </c>
      <c r="B574" s="612"/>
      <c r="C574" s="612"/>
      <c r="D574" s="612"/>
      <c r="E574" s="612"/>
      <c r="F574" s="612"/>
      <c r="G574" s="613"/>
    </row>
    <row r="575" spans="1:7">
      <c r="A575" s="614" t="s">
        <v>299</v>
      </c>
      <c r="B575" s="615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6"/>
      <c r="B577" s="617"/>
      <c r="C577" s="617"/>
      <c r="D577" s="617"/>
      <c r="E577" s="617"/>
      <c r="F577" s="244" t="s">
        <v>312</v>
      </c>
      <c r="G577" s="347">
        <f>SUM(G576)</f>
        <v>5.7439999999999998</v>
      </c>
    </row>
    <row r="578" spans="1:7" ht="30">
      <c r="A578" s="616"/>
      <c r="B578" s="617"/>
      <c r="C578" s="617"/>
      <c r="D578" s="617"/>
      <c r="E578" s="617"/>
      <c r="F578" s="481" t="s">
        <v>765</v>
      </c>
      <c r="G578" s="348">
        <v>0</v>
      </c>
    </row>
    <row r="579" spans="1:7">
      <c r="A579" s="616"/>
      <c r="B579" s="617"/>
      <c r="C579" s="617"/>
      <c r="D579" s="617"/>
      <c r="E579" s="617"/>
      <c r="F579" s="247" t="s">
        <v>314</v>
      </c>
      <c r="G579" s="353">
        <f>G577</f>
        <v>5.7439999999999998</v>
      </c>
    </row>
    <row r="580" spans="1:7">
      <c r="A580" s="611" t="s">
        <v>571</v>
      </c>
      <c r="B580" s="612"/>
      <c r="C580" s="612"/>
      <c r="D580" s="612"/>
      <c r="E580" s="612"/>
      <c r="F580" s="612"/>
      <c r="G580" s="613"/>
    </row>
    <row r="581" spans="1:7">
      <c r="A581" s="614" t="s">
        <v>299</v>
      </c>
      <c r="B581" s="615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6"/>
      <c r="B587" s="617"/>
      <c r="C587" s="617"/>
      <c r="D587" s="617"/>
      <c r="E587" s="617"/>
      <c r="F587" s="244" t="s">
        <v>312</v>
      </c>
      <c r="G587" s="364">
        <v>1808.84</v>
      </c>
    </row>
    <row r="588" spans="1:7" ht="30">
      <c r="A588" s="616"/>
      <c r="B588" s="617"/>
      <c r="C588" s="617"/>
      <c r="D588" s="617"/>
      <c r="E588" s="617"/>
      <c r="F588" s="481" t="s">
        <v>765</v>
      </c>
      <c r="G588" s="348">
        <v>0</v>
      </c>
    </row>
    <row r="589" spans="1:7">
      <c r="A589" s="616"/>
      <c r="B589" s="617"/>
      <c r="C589" s="617"/>
      <c r="D589" s="617"/>
      <c r="E589" s="617"/>
      <c r="F589" s="247" t="s">
        <v>314</v>
      </c>
      <c r="G589" s="415">
        <f>SUM(G587:G588)</f>
        <v>1808.84</v>
      </c>
    </row>
    <row r="590" spans="1:7">
      <c r="A590" s="611" t="s">
        <v>756</v>
      </c>
      <c r="B590" s="612"/>
      <c r="C590" s="612"/>
      <c r="D590" s="612"/>
      <c r="E590" s="612"/>
      <c r="F590" s="612"/>
      <c r="G590" s="613"/>
    </row>
    <row r="591" spans="1:7" s="255" customFormat="1">
      <c r="A591" s="614" t="s">
        <v>299</v>
      </c>
      <c r="B591" s="615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6"/>
      <c r="B602" s="617"/>
      <c r="C602" s="617"/>
      <c r="D602" s="617"/>
      <c r="E602" s="617"/>
      <c r="F602" s="244" t="s">
        <v>312</v>
      </c>
      <c r="G602" s="364">
        <f>SUM(G592:G601)</f>
        <v>275.21107999999998</v>
      </c>
    </row>
    <row r="603" spans="1:27" s="255" customFormat="1" ht="30">
      <c r="A603" s="616"/>
      <c r="B603" s="617"/>
      <c r="C603" s="617"/>
      <c r="D603" s="617"/>
      <c r="E603" s="617"/>
      <c r="F603" s="219" t="s">
        <v>313</v>
      </c>
      <c r="G603" s="348">
        <v>0</v>
      </c>
    </row>
    <row r="604" spans="1:27" s="255" customFormat="1">
      <c r="A604" s="616"/>
      <c r="B604" s="617"/>
      <c r="C604" s="617"/>
      <c r="D604" s="617"/>
      <c r="E604" s="617"/>
      <c r="F604" s="247" t="s">
        <v>314</v>
      </c>
      <c r="G604" s="415">
        <f>G602</f>
        <v>275.21107999999998</v>
      </c>
    </row>
    <row r="605" spans="1:27" s="255" customFormat="1">
      <c r="A605" s="611" t="s">
        <v>757</v>
      </c>
      <c r="B605" s="612"/>
      <c r="C605" s="612"/>
      <c r="D605" s="612"/>
      <c r="E605" s="612"/>
      <c r="F605" s="612"/>
      <c r="G605" s="613"/>
    </row>
    <row r="606" spans="1:27" s="255" customFormat="1">
      <c r="A606" s="614" t="s">
        <v>299</v>
      </c>
      <c r="B606" s="615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6"/>
      <c r="B614" s="617"/>
      <c r="C614" s="617"/>
      <c r="D614" s="617"/>
      <c r="E614" s="617"/>
      <c r="F614" s="244" t="s">
        <v>312</v>
      </c>
      <c r="G614" s="364">
        <v>115.36</v>
      </c>
    </row>
    <row r="615" spans="1:7" s="255" customFormat="1" ht="30">
      <c r="A615" s="616"/>
      <c r="B615" s="617"/>
      <c r="C615" s="617"/>
      <c r="D615" s="617"/>
      <c r="E615" s="617"/>
      <c r="F615" s="219" t="s">
        <v>313</v>
      </c>
      <c r="G615" s="348">
        <v>0</v>
      </c>
    </row>
    <row r="616" spans="1:7" s="255" customFormat="1" ht="15.75" thickBot="1">
      <c r="A616" s="618"/>
      <c r="B616" s="619"/>
      <c r="C616" s="619"/>
      <c r="D616" s="619"/>
      <c r="E616" s="619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591"/>
      <c r="B1" s="526"/>
      <c r="C1" s="526"/>
      <c r="D1" s="526"/>
      <c r="E1" s="526"/>
      <c r="F1" s="592"/>
    </row>
    <row r="2" spans="1:10">
      <c r="A2" s="593"/>
      <c r="B2" s="527"/>
      <c r="C2" s="527"/>
      <c r="D2" s="527"/>
      <c r="E2" s="527"/>
      <c r="F2" s="594"/>
    </row>
    <row r="3" spans="1:10">
      <c r="A3" s="593"/>
      <c r="B3" s="527"/>
      <c r="C3" s="527"/>
      <c r="D3" s="527"/>
      <c r="E3" s="527"/>
      <c r="F3" s="594"/>
      <c r="G3" s="1"/>
      <c r="H3" s="1"/>
      <c r="I3" s="1"/>
      <c r="J3" s="1"/>
    </row>
    <row r="4" spans="1:10">
      <c r="A4" s="593"/>
      <c r="B4" s="527"/>
      <c r="C4" s="527"/>
      <c r="D4" s="527"/>
      <c r="E4" s="527"/>
      <c r="F4" s="594"/>
      <c r="G4" s="1"/>
      <c r="H4" s="1"/>
      <c r="I4" s="1"/>
      <c r="J4" s="1"/>
    </row>
    <row r="5" spans="1:10">
      <c r="A5" s="593"/>
      <c r="B5" s="527"/>
      <c r="C5" s="527"/>
      <c r="D5" s="527"/>
      <c r="E5" s="527"/>
      <c r="F5" s="594"/>
      <c r="G5" s="1"/>
      <c r="H5" s="1"/>
      <c r="I5" s="1"/>
      <c r="J5" s="1"/>
    </row>
    <row r="6" spans="1:10" ht="15.75" thickBot="1">
      <c r="A6" s="595"/>
      <c r="B6" s="528"/>
      <c r="C6" s="528"/>
      <c r="D6" s="528"/>
      <c r="E6" s="528"/>
      <c r="F6" s="59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39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39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67"/>
      <c r="B1" s="567"/>
      <c r="C1" s="567"/>
      <c r="D1" s="567"/>
      <c r="E1" s="567"/>
      <c r="F1" s="567"/>
      <c r="G1" s="567"/>
    </row>
    <row r="2" spans="1:7" ht="20.100000000000001" customHeight="1">
      <c r="A2" s="567"/>
      <c r="B2" s="567"/>
      <c r="C2" s="567"/>
      <c r="D2" s="567"/>
      <c r="E2" s="567"/>
      <c r="F2" s="567"/>
      <c r="G2" s="567"/>
    </row>
    <row r="3" spans="1:7" ht="20.100000000000001" customHeight="1">
      <c r="A3" s="567"/>
      <c r="B3" s="567"/>
      <c r="C3" s="567"/>
      <c r="D3" s="567"/>
      <c r="E3" s="567"/>
      <c r="F3" s="567"/>
      <c r="G3" s="567"/>
    </row>
    <row r="4" spans="1:7" ht="19.5" customHeight="1">
      <c r="A4" s="567"/>
      <c r="B4" s="567"/>
      <c r="C4" s="567"/>
      <c r="D4" s="567"/>
      <c r="E4" s="567"/>
      <c r="F4" s="567"/>
      <c r="G4" s="567"/>
    </row>
    <row r="5" spans="1:7" ht="30.75" customHeight="1">
      <c r="A5" s="75" t="s">
        <v>227</v>
      </c>
      <c r="B5" s="682" t="s">
        <v>868</v>
      </c>
      <c r="C5" s="682"/>
      <c r="D5" s="682"/>
      <c r="E5" s="682"/>
      <c r="F5" s="682"/>
      <c r="G5" s="682"/>
    </row>
    <row r="6" spans="1:7" ht="20.100000000000001" customHeight="1">
      <c r="A6" s="76" t="s">
        <v>228</v>
      </c>
      <c r="B6" s="685" t="s">
        <v>229</v>
      </c>
      <c r="C6" s="685"/>
      <c r="D6" s="685"/>
      <c r="E6" s="685"/>
      <c r="F6" s="685"/>
      <c r="G6" s="685"/>
    </row>
    <row r="7" spans="1:7" ht="20.100000000000001" customHeight="1">
      <c r="A7" s="76" t="s">
        <v>230</v>
      </c>
      <c r="B7" s="686"/>
      <c r="C7" s="686"/>
      <c r="D7" s="686"/>
      <c r="E7" s="686"/>
      <c r="F7" s="686"/>
      <c r="G7" s="686"/>
    </row>
    <row r="8" spans="1:7" ht="34.5" customHeight="1">
      <c r="A8" s="76" t="s">
        <v>231</v>
      </c>
      <c r="B8" s="683" t="s">
        <v>869</v>
      </c>
      <c r="C8" s="683"/>
      <c r="D8" s="683"/>
      <c r="E8" s="683"/>
      <c r="F8" s="683"/>
      <c r="G8" s="683"/>
    </row>
    <row r="9" spans="1:7" ht="20.100000000000001" customHeight="1">
      <c r="A9" s="77" t="s">
        <v>232</v>
      </c>
      <c r="B9" s="684" t="s">
        <v>233</v>
      </c>
      <c r="C9" s="684"/>
      <c r="D9" s="684"/>
      <c r="E9" s="684"/>
      <c r="F9" s="684"/>
      <c r="G9" s="684"/>
    </row>
    <row r="10" spans="1:7" ht="20.100000000000001" customHeight="1">
      <c r="A10" s="78" t="s">
        <v>234</v>
      </c>
      <c r="B10" s="684" t="s">
        <v>680</v>
      </c>
      <c r="C10" s="684"/>
      <c r="D10" s="684"/>
      <c r="E10" s="684"/>
      <c r="F10" s="684"/>
      <c r="G10" s="684"/>
    </row>
    <row r="11" spans="1:7" ht="20.100000000000001" customHeight="1">
      <c r="A11" s="78" t="s">
        <v>235</v>
      </c>
      <c r="B11" s="684" t="s">
        <v>236</v>
      </c>
      <c r="C11" s="684"/>
      <c r="D11" s="684"/>
      <c r="E11" s="684"/>
      <c r="F11" s="684"/>
      <c r="G11" s="684"/>
    </row>
    <row r="12" spans="1:7" ht="24.95" customHeight="1">
      <c r="A12" s="687" t="s">
        <v>237</v>
      </c>
      <c r="B12" s="687"/>
      <c r="C12" s="687"/>
      <c r="D12" s="687"/>
    </row>
    <row r="13" spans="1:7" ht="24.95" customHeight="1" thickBot="1">
      <c r="A13" s="687"/>
      <c r="B13" s="687"/>
      <c r="C13" s="687"/>
      <c r="D13" s="687"/>
    </row>
    <row r="14" spans="1:7" ht="20.100000000000001" customHeight="1" thickBot="1">
      <c r="A14" s="688" t="s">
        <v>238</v>
      </c>
      <c r="B14" s="688"/>
      <c r="C14" s="688"/>
      <c r="D14" s="688"/>
      <c r="F14" s="689" t="s">
        <v>239</v>
      </c>
      <c r="G14" s="690"/>
    </row>
    <row r="15" spans="1:7" ht="15.75" thickBot="1">
      <c r="A15" s="691" t="s">
        <v>240</v>
      </c>
      <c r="B15" s="692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72" t="s">
        <v>245</v>
      </c>
      <c r="B16" s="673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0" t="s">
        <v>246</v>
      </c>
      <c r="B17" s="661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0" t="s">
        <v>248</v>
      </c>
      <c r="B18" s="661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62" t="s">
        <v>249</v>
      </c>
      <c r="B19" s="663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65" t="s">
        <v>250</v>
      </c>
      <c r="B20" s="666"/>
      <c r="C20" s="667"/>
      <c r="D20" s="95">
        <f>SUM(D16:D19)</f>
        <v>4.7700000000000006E-2</v>
      </c>
      <c r="F20" s="668"/>
      <c r="G20" s="668"/>
    </row>
    <row r="21" spans="1:7">
      <c r="A21" s="672" t="s">
        <v>251</v>
      </c>
      <c r="B21" s="673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4" t="s">
        <v>252</v>
      </c>
      <c r="B22" s="675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6" t="s">
        <v>253</v>
      </c>
      <c r="B23" s="101" t="s">
        <v>254</v>
      </c>
      <c r="C23" s="677" t="s">
        <v>255</v>
      </c>
      <c r="D23" s="84">
        <v>6.4999999999999997E-3</v>
      </c>
      <c r="F23" s="680" t="s">
        <v>256</v>
      </c>
      <c r="G23" s="681"/>
    </row>
    <row r="24" spans="1:7">
      <c r="A24" s="676"/>
      <c r="B24" s="102" t="s">
        <v>257</v>
      </c>
      <c r="C24" s="678"/>
      <c r="D24" s="88">
        <v>0.03</v>
      </c>
      <c r="F24" s="680"/>
      <c r="G24" s="681"/>
    </row>
    <row r="25" spans="1:7">
      <c r="A25" s="676"/>
      <c r="B25" s="102" t="s">
        <v>258</v>
      </c>
      <c r="C25" s="678"/>
      <c r="D25" s="88">
        <v>0.05</v>
      </c>
      <c r="F25" s="680"/>
      <c r="G25" s="681"/>
    </row>
    <row r="26" spans="1:7" ht="15.75" thickBot="1">
      <c r="A26" s="676"/>
      <c r="B26" s="103" t="s">
        <v>259</v>
      </c>
      <c r="C26" s="679"/>
      <c r="D26" s="104">
        <v>4.4999999999999998E-2</v>
      </c>
      <c r="F26" s="680"/>
      <c r="G26" s="681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0"/>
      <c r="G27" s="681"/>
    </row>
    <row r="28" spans="1:7" ht="6.75" customHeight="1" thickBot="1">
      <c r="A28" s="664"/>
      <c r="B28" s="664"/>
      <c r="C28" s="664"/>
      <c r="D28" s="664"/>
      <c r="F28" s="668"/>
      <c r="G28" s="668"/>
    </row>
    <row r="29" spans="1:7" ht="15.75" thickBot="1">
      <c r="A29" s="669" t="s">
        <v>261</v>
      </c>
      <c r="B29" s="670"/>
      <c r="C29" s="671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58" t="s">
        <v>208</v>
      </c>
      <c r="B31" s="658"/>
      <c r="C31" s="658"/>
    </row>
    <row r="32" spans="1:7" ht="20.100000000000001" customHeight="1">
      <c r="A32" s="659" t="s">
        <v>209</v>
      </c>
      <c r="B32" s="659"/>
      <c r="C32" s="659"/>
    </row>
  </sheetData>
  <mergeCells count="28"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  <mergeCell ref="A1:G4"/>
    <mergeCell ref="B5:G5"/>
    <mergeCell ref="B8:G8"/>
    <mergeCell ref="B9:G9"/>
    <mergeCell ref="B6:G6"/>
    <mergeCell ref="B7:G7"/>
    <mergeCell ref="F28:G28"/>
    <mergeCell ref="A29:C29"/>
    <mergeCell ref="A21:B21"/>
    <mergeCell ref="A22:B22"/>
    <mergeCell ref="A23:A26"/>
    <mergeCell ref="C23:C26"/>
    <mergeCell ref="F23:G27"/>
    <mergeCell ref="A31:C31"/>
    <mergeCell ref="A32:C32"/>
    <mergeCell ref="A18:B18"/>
    <mergeCell ref="A19:B19"/>
    <mergeCell ref="A28:D28"/>
    <mergeCell ref="A20:C20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2020-11-09T17:11:01Z</dcterms:modified>
</cp:coreProperties>
</file>